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80" windowWidth="9390" windowHeight="7110"/>
  </bookViews>
  <sheets>
    <sheet name="Toelichting" sheetId="9" r:id="rId1"/>
    <sheet name="Bezoeken" sheetId="6" r:id="rId2"/>
    <sheet name="Economische betekenis" sheetId="5" r:id="rId3"/>
    <sheet name="Creatieve Industrie" sheetId="8" r:id="rId4"/>
    <sheet name="Verbanden" sheetId="7" r:id="rId5"/>
    <sheet name="Omvang cultuursector" sheetId="2" r:id="rId6"/>
    <sheet name="Baten en lasten" sheetId="4" r:id="rId7"/>
    <sheet name="Bezuinigingseffecten" sheetId="10" r:id="rId8"/>
    <sheet name="Aandeel rijksbegroting" sheetId="11" r:id="rId9"/>
  </sheets>
  <calcPr calcId="125725"/>
</workbook>
</file>

<file path=xl/calcChain.xml><?xml version="1.0" encoding="utf-8"?>
<calcChain xmlns="http://schemas.openxmlformats.org/spreadsheetml/2006/main">
  <c r="D29" i="2"/>
  <c r="D27"/>
  <c r="D28"/>
  <c r="D26"/>
  <c r="D18" i="10"/>
  <c r="B18"/>
  <c r="D11"/>
  <c r="B11"/>
  <c r="D16"/>
  <c r="D15"/>
  <c r="D14"/>
  <c r="D7"/>
  <c r="D9"/>
  <c r="D8"/>
  <c r="D8" i="2"/>
  <c r="D9"/>
  <c r="D10"/>
  <c r="D12"/>
  <c r="D13"/>
  <c r="D14"/>
  <c r="D7"/>
  <c r="B50" i="5"/>
  <c r="B6" i="7"/>
  <c r="B37" i="5"/>
  <c r="H15" i="8"/>
  <c r="H25"/>
  <c r="H23"/>
  <c r="H22"/>
  <c r="H21"/>
  <c r="H20"/>
  <c r="H19"/>
  <c r="H16"/>
  <c r="F25"/>
  <c r="F17"/>
  <c r="F14"/>
  <c r="F13"/>
  <c r="F12"/>
  <c r="F11"/>
  <c r="F10"/>
  <c r="D25"/>
  <c r="D18"/>
  <c r="D9"/>
  <c r="D8"/>
  <c r="D7"/>
  <c r="D6"/>
  <c r="B25"/>
  <c r="B66" i="5"/>
  <c r="B63"/>
  <c r="B6" i="6"/>
  <c r="F15" i="4"/>
  <c r="G9"/>
  <c r="F8"/>
  <c r="F10"/>
  <c r="B14"/>
  <c r="B13"/>
  <c r="G13"/>
  <c r="B10"/>
  <c r="C16" i="2"/>
  <c r="G10" i="4"/>
  <c r="G14"/>
  <c r="B15"/>
  <c r="G8"/>
  <c r="G15"/>
</calcChain>
</file>

<file path=xl/sharedStrings.xml><?xml version="1.0" encoding="utf-8"?>
<sst xmlns="http://schemas.openxmlformats.org/spreadsheetml/2006/main" count="326" uniqueCount="240">
  <si>
    <t>Totaal</t>
  </si>
  <si>
    <t>Rijk</t>
  </si>
  <si>
    <t>Provincies</t>
  </si>
  <si>
    <t>Gemeenten</t>
  </si>
  <si>
    <t>Entree</t>
  </si>
  <si>
    <t>Overig eigen</t>
  </si>
  <si>
    <t>Privaat</t>
  </si>
  <si>
    <t>CBS over 2008</t>
  </si>
  <si>
    <t>Bron</t>
  </si>
  <si>
    <t>€ mln</t>
  </si>
  <si>
    <t>Amateurkunst</t>
  </si>
  <si>
    <t>Musea</t>
  </si>
  <si>
    <t>Bibliotheken</t>
  </si>
  <si>
    <t>Sector</t>
  </si>
  <si>
    <t>CvKV</t>
  </si>
  <si>
    <t>Biblio's</t>
  </si>
  <si>
    <t>Podiumk</t>
  </si>
  <si>
    <t>Gemiddeld</t>
  </si>
  <si>
    <t>Subsidies</t>
  </si>
  <si>
    <t>Entree/publiek</t>
  </si>
  <si>
    <t>Overig</t>
  </si>
  <si>
    <t>Personeel</t>
  </si>
  <si>
    <t>Huisvesting</t>
  </si>
  <si>
    <t>Zalen</t>
  </si>
  <si>
    <t>CBS 2007</t>
  </si>
  <si>
    <t>TAS 2006</t>
  </si>
  <si>
    <t>OCW 2009</t>
  </si>
  <si>
    <t>Theaters/concertzalen</t>
  </si>
  <si>
    <t>Centra voor Kunsteducatie</t>
  </si>
  <si>
    <t>Theater/dans/opera/orkesten</t>
  </si>
  <si>
    <t>Analyse Cees Langeveld - Zaken voor Zalen p 197 en 198</t>
  </si>
  <si>
    <t>Selectie uit BIS</t>
  </si>
  <si>
    <t>Toneelgezelschappen (9)</t>
  </si>
  <si>
    <t>Economische betekenis aanpalende sectoren</t>
  </si>
  <si>
    <t>Podia</t>
  </si>
  <si>
    <t>VSCD</t>
  </si>
  <si>
    <t>Podia &amp; festivals</t>
  </si>
  <si>
    <t>VSCD podia &amp; festivals</t>
  </si>
  <si>
    <t>bron</t>
  </si>
  <si>
    <t>jaar</t>
  </si>
  <si>
    <t>HO van den Berg</t>
  </si>
  <si>
    <t>VNPF poppodia</t>
  </si>
  <si>
    <t>Live Dance</t>
  </si>
  <si>
    <t>BVD via MCN</t>
  </si>
  <si>
    <t>Pop via VNPF</t>
  </si>
  <si>
    <t>Podia / festivals</t>
  </si>
  <si>
    <t>mln</t>
  </si>
  <si>
    <t>Dance</t>
  </si>
  <si>
    <t>Pop (Mojo)</t>
  </si>
  <si>
    <t>Klassiek</t>
  </si>
  <si>
    <t>Jazz</t>
  </si>
  <si>
    <t>Kleine podia</t>
  </si>
  <si>
    <t>Musical/operette</t>
  </si>
  <si>
    <t>Pop VSCD</t>
  </si>
  <si>
    <t>Overig gesubsi</t>
  </si>
  <si>
    <t>BK/BK</t>
  </si>
  <si>
    <t>Galeries</t>
  </si>
  <si>
    <t>Nederlandse Galerie Associatie (NGA)</t>
  </si>
  <si>
    <t>Trends in creatieve industrie p 33; 3,2 - 2,4 (klassiek)</t>
  </si>
  <si>
    <t>MCN</t>
  </si>
  <si>
    <t>openlucht</t>
  </si>
  <si>
    <t>Schatting Berenschot</t>
  </si>
  <si>
    <t>Media</t>
  </si>
  <si>
    <t>mln leden</t>
  </si>
  <si>
    <t>Uitgeverijen</t>
  </si>
  <si>
    <t>totale omzet</t>
  </si>
  <si>
    <t>Jaarverslag NUV</t>
  </si>
  <si>
    <t>CBS</t>
  </si>
  <si>
    <t>Nederlanders</t>
  </si>
  <si>
    <t>Buitenlanders</t>
  </si>
  <si>
    <t>Erfgoed</t>
  </si>
  <si>
    <t>Bezoeken musea totaal</t>
  </si>
  <si>
    <t>Bezoeken monumenten</t>
  </si>
  <si>
    <t>Datascape</t>
  </si>
  <si>
    <t>Bezoeken archieven</t>
  </si>
  <si>
    <t>Film</t>
  </si>
  <si>
    <t>Bioscopen</t>
  </si>
  <si>
    <t>Nederlandse Federatie voor de Cinematografie</t>
  </si>
  <si>
    <t>wv filmhuizen en art houses</t>
  </si>
  <si>
    <t>Verbanden</t>
  </si>
  <si>
    <t>50% van theaterbezoekers  doet daarbij externe horeca-bestedingen</t>
  </si>
  <si>
    <t>60% van filmbezoekers  doet daarbij externe horeca-bestedingen</t>
  </si>
  <si>
    <t>rapport Lagroup betekenis cultuur voor economie</t>
  </si>
  <si>
    <t>NL'ers lenen jaarlijks 107 mln boeken bij bibliotheken</t>
  </si>
  <si>
    <t>Horeca</t>
  </si>
  <si>
    <t>Totale omzet</t>
  </si>
  <si>
    <t>www.nrc.nl</t>
  </si>
  <si>
    <t>CD's en DVD's</t>
  </si>
  <si>
    <t>CD's</t>
  </si>
  <si>
    <t>NVPI</t>
  </si>
  <si>
    <t>Rest muziekmarkt (downloads)</t>
  </si>
  <si>
    <t>totaal 258, minus 211</t>
  </si>
  <si>
    <t>DVD's</t>
  </si>
  <si>
    <t>architectuur</t>
  </si>
  <si>
    <t>vormgeving</t>
  </si>
  <si>
    <t>reclame</t>
  </si>
  <si>
    <t>interieur &amp; mode</t>
  </si>
  <si>
    <t>televisie</t>
  </si>
  <si>
    <t>kranten</t>
  </si>
  <si>
    <t>internet</t>
  </si>
  <si>
    <t>tijdschriften</t>
  </si>
  <si>
    <t>boeken</t>
  </si>
  <si>
    <t>film</t>
  </si>
  <si>
    <t>muziek</t>
  </si>
  <si>
    <t>radio</t>
  </si>
  <si>
    <t>podiumkunsten</t>
  </si>
  <si>
    <t>filmbezoek</t>
  </si>
  <si>
    <t>bibliotheken</t>
  </si>
  <si>
    <t>musea</t>
  </si>
  <si>
    <t>kv</t>
  </si>
  <si>
    <t>som</t>
  </si>
  <si>
    <t>Diensten</t>
  </si>
  <si>
    <t>Kunsten</t>
  </si>
  <si>
    <t>Creatieve diensten</t>
  </si>
  <si>
    <t>gaming</t>
  </si>
  <si>
    <t>Trends in creatieve industrie</t>
  </si>
  <si>
    <t>Berenschot 2005</t>
  </si>
  <si>
    <t>Omroepen dragen 33% bij aan Nederlandse filmproducties</t>
  </si>
  <si>
    <t>37% van de buitenlandse toeristen bezoekt een bezienswaardigheid of historische plaats of locatie</t>
  </si>
  <si>
    <t>31% van de buitenlandse toeristen bezoekt een museum</t>
  </si>
  <si>
    <t>Bezoeker van evenement besteedt gemiddeld € 35 bij bezoek</t>
  </si>
  <si>
    <t>Toerisme</t>
  </si>
  <si>
    <t>IFFR</t>
  </si>
  <si>
    <t>Aantallen podia met subsidie en grotendeels ongesubsidieerd aanbod</t>
  </si>
  <si>
    <t>VNPF</t>
  </si>
  <si>
    <t>VSCD groot</t>
  </si>
  <si>
    <t>De creatieve klasse maakt 19% van de totale beroepsbevolking uit  en groeide tussen 1996 en 2004 met 3% (Marlet, De aantrekkelijke stad, p.124)</t>
  </si>
  <si>
    <t>Een 1 procentpunt grotere creatieve klasse resulteert in de financiële dienstverlening in 3,7% meer werkgelegenheid (Marlet, aantrekkelijke stad, p.156)</t>
  </si>
  <si>
    <t xml:space="preserve">De bereidheid van mensen om te betalen voor cultuur in de stad is aanzienlijk. De coëfficiënt van rond de 50 bij het aanbod podiumkunsten wijst op een verschil in huizenprijzen van 50 euro per vierkante meter voor 1 voorstelling per jaar per duizend inwoners meer.  (Marlet, aantrekkelijke stad, p. 275)  </t>
  </si>
  <si>
    <t xml:space="preserve">De creatieve industrie heeft in Nederland een toegevoegde waarde van 16,9 mld </t>
  </si>
  <si>
    <t>Becijfering Creatieve Industrie - Datascape 2007</t>
  </si>
  <si>
    <t>Pop / Mojo</t>
  </si>
  <si>
    <t>Musical/operette-theaters</t>
  </si>
  <si>
    <t>NB: gaming is aanzienlijk toegenomen t/m 2010, hiervoor is in de presentatie nu 1 mld opgenomen</t>
  </si>
  <si>
    <t>games *</t>
  </si>
  <si>
    <t>Deze Excelsheet bevat de achterliggende informatie en de bronvermelding</t>
  </si>
  <si>
    <t>Paradiso-onderzoek 2010</t>
  </si>
  <si>
    <t>Berenschot</t>
  </si>
  <si>
    <t>versie 27 augustus 2010</t>
  </si>
  <si>
    <t>Powerpointpresentatie: zie www.berenschot.com/kunstencultuur</t>
  </si>
  <si>
    <t>Afkomst</t>
  </si>
  <si>
    <t>Totale omvang gesubsidieerde cultuursector</t>
  </si>
  <si>
    <t>Type</t>
  </si>
  <si>
    <t>Subsidie</t>
  </si>
  <si>
    <t>Eigen inkomsten</t>
  </si>
  <si>
    <t>Rijksbegroting 2010; totale uitgaven binnen artikel 14 (was in 2008:  947 mld, dit ihkv vergelijkbaarheid jaren)</t>
  </si>
  <si>
    <t>Gemeenschappelijke regelingen</t>
  </si>
  <si>
    <t>Extrapolatie cijfers over 2007 (presentatie Paradiso 2008)</t>
  </si>
  <si>
    <t>Geven in Nederland 2009, cijfers over 2007</t>
  </si>
  <si>
    <t>Bezoeken en bereik</t>
  </si>
  <si>
    <t>Boekverkoop</t>
  </si>
  <si>
    <t>InCT platform innovatief uitgeven</t>
  </si>
  <si>
    <t>Sectorinstituut Bibliotheken</t>
  </si>
  <si>
    <t>mln Nederlandstalig in 2009</t>
  </si>
  <si>
    <t>Beoefenaars</t>
  </si>
  <si>
    <t>SCP - cultuurbewonderaars &amp; cultuurbeoefenaars</t>
  </si>
  <si>
    <t>Evenementen / amusement</t>
  </si>
  <si>
    <t>schatting (minimaal)</t>
  </si>
  <si>
    <t>35 miljard</t>
  </si>
  <si>
    <t>NBTC</t>
  </si>
  <si>
    <t>Galeries / kunstbeurzen</t>
  </si>
  <si>
    <t>Kunstbeurzen</t>
  </si>
  <si>
    <t>Uitgaven per persoon (€)</t>
  </si>
  <si>
    <t>Omzet (€ mln)</t>
  </si>
  <si>
    <t>SCP - toekomst kunstbeoefening</t>
  </si>
  <si>
    <t>200 mln</t>
  </si>
  <si>
    <t>VSCD / MCN</t>
  </si>
  <si>
    <t>OCW - Waarde van creatie</t>
  </si>
  <si>
    <t xml:space="preserve">€ 20 mln extra omzet voor Maastricht door Tefaf </t>
  </si>
  <si>
    <t>Limburgs Dagblad</t>
  </si>
  <si>
    <t>Creatieve banen</t>
  </si>
  <si>
    <t>Design</t>
  </si>
  <si>
    <t>Toepassing van design levert 20% meer omzet aan maakindustrie</t>
  </si>
  <si>
    <t>BNO - http://www.bno.nl/ontwerpers/nieuws/5194/Twintig_Procent_Winst_Door_Design</t>
  </si>
  <si>
    <t>http://www.waaromcultuur.nl/economie</t>
  </si>
  <si>
    <t>Stad Assen verdiende in 2008 11,5 mln aan "Go China!"</t>
  </si>
  <si>
    <t>Dankzij filmfonds 30 NL'se films per jaar</t>
  </si>
  <si>
    <t>Filmfonds</t>
  </si>
  <si>
    <t>Overige bevindingen</t>
  </si>
  <si>
    <t>Het culturele aanbod in de stad is een reden voor hoogopgeleiden om zich er te willen vestigen, waardoor is steden met veel cultuur de voorraad menselijk kapitaal over het algemeen groter is. (Marlet, p.336)</t>
  </si>
  <si>
    <t>21% van de extra toeristen in 2006 kwam voor het Rembrandtjaar</t>
  </si>
  <si>
    <t>%</t>
  </si>
  <si>
    <t>Gemiddeld*</t>
  </si>
  <si>
    <t>* gemiddeld betekent hier slechts: gemiddelde van de cjifers van deze 5 categorieën, ongewogen. Dit is geen beeld voor de complete sector</t>
  </si>
  <si>
    <t>Productie**</t>
  </si>
  <si>
    <t xml:space="preserve">** productie omvat o.a. activiteiten (directe uitgaven excl personeel), marketing, apparaat </t>
  </si>
  <si>
    <t>Overzicht gemiddelde baten en lasten van enkele belangrijke kunst- en cultuursectoren</t>
  </si>
  <si>
    <t>Dansgezelschappen (7)</t>
  </si>
  <si>
    <t>Operagezelschappen (3)</t>
  </si>
  <si>
    <t>Orkesten (10)</t>
  </si>
  <si>
    <t>Bezuinigingen en perspectief voor dekking</t>
  </si>
  <si>
    <t>Productie</t>
  </si>
  <si>
    <t>NU</t>
  </si>
  <si>
    <t>Mutatie</t>
  </si>
  <si>
    <t>DAN</t>
  </si>
  <si>
    <t>Baten %</t>
  </si>
  <si>
    <t>Lasten %</t>
  </si>
  <si>
    <t>Mutatie*</t>
  </si>
  <si>
    <t>* Mutatie is procentuele wijziging voor dit deel, dus niet voor totaal (geen procentpunten)</t>
  </si>
  <si>
    <t>Instellingen krijgen mogelijk te maken met bezuinigingen van 30%</t>
  </si>
  <si>
    <t>Toelichting</t>
  </si>
  <si>
    <t>Entree-inkomsten zijn moeilijk te verhogen, zeker bij afname van het aanbod (zie productie)</t>
  </si>
  <si>
    <t>Met heel veel inspanningen zijn overige inkomsten te verhogen, maar het aandeel blijft beperkt</t>
  </si>
  <si>
    <t>Personele lasten liggen behoorlijk vast door cao's, ww- en wachtgeldregelingen; 5% minder is heel veel gevraagd</t>
  </si>
  <si>
    <t>Vaste lasten, voor huur, energie etc</t>
  </si>
  <si>
    <t>Kosten zijn vooral te besparen door minder cultureel aanbod te produceren, maar is dat wenselijk?</t>
  </si>
  <si>
    <t>De bijbehorende sheet is niet gepresenteerd, maar staat wel in de digitale versie</t>
  </si>
  <si>
    <t>Aandeel cultuur en media in rijksbegroting 2010</t>
  </si>
  <si>
    <t>Niet gepresenteerd materiaal</t>
  </si>
  <si>
    <t>In de Rijksbegroting 2010 staat:</t>
  </si>
  <si>
    <t xml:space="preserve">Voor cultuur, artikel 14: 951 miljoen, waarvan 903 mln programmakosten en 48 mln apparaatskosten: link http://www.rijksbegroting.nl/2010/voorbereiding/begroting,kst132824b_16.html. </t>
  </si>
  <si>
    <t xml:space="preserve">Voor media, artikel 15: 905 miljoen, waarvan 880 mln voor publieke omroep (daar staan nog ontvangsten tegenover), 17,5 mln stimuleringsfonds en 8 mln overig: link: http://www.rijksbegroting.nl/2010/voorbereiding/begroting,kst132824b_17.html. </t>
  </si>
  <si>
    <t>De netto rijksuitgaven (‘onder de kaders’) in 2010 zijn begroot op 231 miljard. Link http://www.rijksbegroting.nl/2010/voorbereiding/miljoenennota,kst132844_24.html. Dat getal is het meest gebruikelijk om de deeluitgaven tegen af te zetten.</t>
  </si>
  <si>
    <t>Aandeel Cultuur: 951 mln van 231 miljard: 0,412%, afgerond 0,4%</t>
  </si>
  <si>
    <t>Aandeel Media: 905 mln van 231 miljard: 0,392%, afgerond ook 0,4%</t>
  </si>
  <si>
    <t>Aandeel Cultuur: 951 mln van 112 miljard: 0,849%, afgerond 0,8% (nét geen 0,9%)</t>
  </si>
  <si>
    <t>Aandeel Cultuur minus apparaat: 903 mln van 112 miljard: 0,806%, afgerond 0,8% - dat getal heeft de NRC genoemd</t>
  </si>
  <si>
    <t>Aandeel Media: 905 mln van 112 miljard: 0,808%, afgerond ook 0,8%</t>
  </si>
  <si>
    <r>
      <t xml:space="preserve">Aandeel Cultuur minus apparaat: 903 mln van 231 miljard: 0,391%, afgerond 0,4% </t>
    </r>
    <r>
      <rPr>
        <i/>
        <sz val="10"/>
        <color indexed="8"/>
        <rFont val="Arial"/>
        <family val="2"/>
      </rPr>
      <t>- deze berekening toonden we ook in 2008, toen was de uitkomst voor 2007 0,56%</t>
    </r>
  </si>
  <si>
    <t>De NRC heeft in het artikel van 27 augustus vermoedelijk als uitgangspunt genomen: ‘rijksbegroting in enge zin’, voor 2010 begroot op 112 miljard (zelfde link als hierboven). Dat zijn de netto rijksuitgaven minus sociale zekerheid / arbeidsmarkt (62,3 mld) en minus budgettair kader zorg (56,8 mld). Dat leidt tot de volgende verhoudingsgetallen:</t>
  </si>
  <si>
    <r>
      <t xml:space="preserve">De NRC noemt ook dat de Cultuuruitgaven van 900 mln 0,4% zijn van de collectieve uitgaven (dat zijn </t>
    </r>
    <r>
      <rPr>
        <sz val="10"/>
        <rFont val="Arial"/>
        <family val="2"/>
      </rPr>
      <t>de begrotingsuitgaven van het rijk, de premiegefinancierde uitgaven van de sociale fondsen en de uitgaven van de lokale overheden)</t>
    </r>
    <r>
      <rPr>
        <sz val="10"/>
        <color indexed="8"/>
        <rFont val="Arial"/>
        <family val="2"/>
      </rPr>
      <t xml:space="preserve">. Die zijn echter 301 mld (zelfde link als hierboven), waarvan het percentage cultuur dus exact 0,3% moeten zijn. </t>
    </r>
  </si>
  <si>
    <t>Het laatste werkblad bevat een niet gepresenteerd overzicht van de rijksuitgaven aan cultuur en media als aandeel van de totale rijksuitgaven</t>
  </si>
  <si>
    <t>Voor meer informatie:</t>
  </si>
  <si>
    <t>Bastiaan Vinkenburg</t>
  </si>
  <si>
    <t>Managing Consultant Kunst &amp; Cultuur</t>
  </si>
  <si>
    <t>Berenschot B.V.</t>
  </si>
  <si>
    <t>Europalaan 40, 3526 KS Utrecht</t>
  </si>
  <si>
    <t>Postbus 8039, 3503 RA Utrecht</t>
  </si>
  <si>
    <t>www.berenschot.com/kunstencultuur</t>
  </si>
  <si>
    <t>030 - 2 916 846</t>
  </si>
  <si>
    <t>b.vinkenburg(at)berenschot.nl</t>
  </si>
  <si>
    <t>Subsidieaandeel in totale overheidsuitgaven</t>
  </si>
  <si>
    <t>Overheidslaag</t>
  </si>
  <si>
    <t>Totale uitgaven</t>
  </si>
  <si>
    <t>Cultuuruitgaven</t>
  </si>
  <si>
    <t>2007 - SCP-rapport Maten voor Gemeenten 2009</t>
  </si>
  <si>
    <t>2007 - Cebeon, Onderzoek omvang en verdeling provinciefonds</t>
  </si>
  <si>
    <t>2004 - Wikipedia</t>
  </si>
  <si>
    <t>2010 - Rijksbegroting</t>
  </si>
  <si>
    <t>Jaar en bron</t>
  </si>
</sst>
</file>

<file path=xl/styles.xml><?xml version="1.0" encoding="utf-8"?>
<styleSheet xmlns="http://schemas.openxmlformats.org/spreadsheetml/2006/main">
  <numFmts count="2">
    <numFmt numFmtId="164" formatCode="0.0"/>
    <numFmt numFmtId="165" formatCode="0.0%"/>
  </numFmts>
  <fonts count="31">
    <font>
      <b/>
      <sz val="10"/>
      <name val="Arial"/>
    </font>
    <font>
      <b/>
      <sz val="10"/>
      <name val="Arial"/>
      <family val="2"/>
    </font>
    <font>
      <sz val="10"/>
      <name val="Arial"/>
      <family val="2"/>
    </font>
    <font>
      <b/>
      <sz val="10"/>
      <name val="Arial"/>
      <family val="2"/>
    </font>
    <font>
      <sz val="8"/>
      <name val="Arial"/>
      <family val="2"/>
    </font>
    <font>
      <b/>
      <sz val="8"/>
      <name val="Arial"/>
      <family val="2"/>
    </font>
    <font>
      <sz val="9"/>
      <name val="Arial"/>
      <family val="2"/>
    </font>
    <font>
      <b/>
      <i/>
      <sz val="10"/>
      <name val="Arial"/>
      <family val="2"/>
    </font>
    <font>
      <i/>
      <sz val="10"/>
      <name val="Arial"/>
      <family val="2"/>
    </font>
    <font>
      <sz val="10"/>
      <color indexed="8"/>
      <name val="Arial"/>
      <family val="2"/>
    </font>
    <font>
      <i/>
      <sz val="10"/>
      <color indexed="8"/>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sz val="11"/>
      <color rgb="FF006100"/>
      <name val="Calibri"/>
      <family val="2"/>
      <scheme val="minor"/>
    </font>
    <font>
      <b/>
      <u/>
      <sz val="10"/>
      <color theme="10"/>
      <name val="Arial"/>
      <family val="2"/>
    </font>
    <font>
      <sz val="11"/>
      <color rgb="FF3F3F76"/>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6500"/>
      <name val="Calibri"/>
      <family val="2"/>
      <scheme val="minor"/>
    </font>
    <font>
      <sz val="11"/>
      <color rgb="FF9C0006"/>
      <name val="Calibri"/>
      <family val="2"/>
      <scheme val="minor"/>
    </font>
    <font>
      <b/>
      <sz val="18"/>
      <color theme="3"/>
      <name val="Cambria"/>
      <family val="2"/>
      <scheme val="major"/>
    </font>
    <font>
      <b/>
      <sz val="11"/>
      <color theme="1"/>
      <name val="Calibri"/>
      <family val="2"/>
      <scheme val="minor"/>
    </font>
    <font>
      <b/>
      <sz val="11"/>
      <color rgb="FF3F3F3F"/>
      <name val="Calibri"/>
      <family val="2"/>
      <scheme val="minor"/>
    </font>
    <font>
      <i/>
      <sz val="11"/>
      <color rgb="FF7F7F7F"/>
      <name val="Calibri"/>
      <family val="2"/>
      <scheme val="minor"/>
    </font>
    <font>
      <sz val="11"/>
      <color rgb="FFFF0000"/>
      <name val="Calibri"/>
      <family val="2"/>
      <scheme val="minor"/>
    </font>
    <font>
      <sz val="10"/>
      <color rgb="FF000000"/>
      <name val="Arial"/>
      <family val="2"/>
    </font>
    <font>
      <sz val="11"/>
      <color rgb="FF000000"/>
      <name val="Calibri"/>
      <family val="2"/>
    </font>
  </fonts>
  <fills count="33">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s>
  <borders count="11">
    <border>
      <left/>
      <right/>
      <top/>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26" borderId="2" applyNumberFormat="0" applyAlignment="0" applyProtection="0"/>
    <xf numFmtId="0" fontId="14" fillId="27" borderId="3" applyNumberFormat="0" applyAlignment="0" applyProtection="0"/>
    <xf numFmtId="0" fontId="15" fillId="0" borderId="4" applyNumberFormat="0" applyFill="0" applyAlignment="0" applyProtection="0"/>
    <xf numFmtId="0" fontId="16" fillId="28" borderId="0" applyNumberFormat="0" applyBorder="0" applyAlignment="0" applyProtection="0"/>
    <xf numFmtId="0" fontId="5" fillId="0" borderId="0" applyNumberFormat="0" applyFill="0" applyBorder="0" applyProtection="0"/>
    <xf numFmtId="0" fontId="17" fillId="0" borderId="0" applyNumberFormat="0" applyFill="0" applyBorder="0" applyAlignment="0" applyProtection="0">
      <alignment vertical="top"/>
      <protection locked="0"/>
    </xf>
    <xf numFmtId="0" fontId="18" fillId="29" borderId="2" applyNumberFormat="0" applyAlignment="0" applyProtection="0"/>
    <xf numFmtId="0" fontId="19" fillId="0" borderId="5" applyNumberFormat="0" applyFill="0" applyAlignment="0" applyProtection="0"/>
    <xf numFmtId="0" fontId="20" fillId="0" borderId="6" applyNumberFormat="0" applyFill="0" applyAlignment="0" applyProtection="0"/>
    <xf numFmtId="0" fontId="21" fillId="0" borderId="7" applyNumberFormat="0" applyFill="0" applyAlignment="0" applyProtection="0"/>
    <xf numFmtId="0" fontId="21" fillId="0" borderId="0" applyNumberFormat="0" applyFill="0" applyBorder="0" applyAlignment="0" applyProtection="0"/>
    <xf numFmtId="0" fontId="22" fillId="30" borderId="0" applyNumberFormat="0" applyBorder="0" applyAlignment="0" applyProtection="0"/>
    <xf numFmtId="0" fontId="11" fillId="31" borderId="8" applyNumberFormat="0" applyFont="0" applyAlignment="0" applyProtection="0"/>
    <xf numFmtId="0" fontId="23" fillId="32" borderId="0" applyNumberFormat="0" applyBorder="0" applyAlignment="0" applyProtection="0"/>
    <xf numFmtId="9" fontId="1" fillId="0" borderId="0" applyFont="0" applyFill="0" applyBorder="0" applyAlignment="0" applyProtection="0"/>
    <xf numFmtId="9" fontId="11" fillId="0" borderId="0" applyFont="0" applyFill="0" applyBorder="0" applyAlignment="0" applyProtection="0"/>
    <xf numFmtId="0" fontId="4" fillId="0" borderId="0" applyNumberFormat="0" applyFill="0" applyBorder="0" applyProtection="0"/>
    <xf numFmtId="0" fontId="24" fillId="0" borderId="0" applyNumberFormat="0" applyFill="0" applyBorder="0" applyAlignment="0" applyProtection="0"/>
    <xf numFmtId="0" fontId="3" fillId="0" borderId="0" applyNumberFormat="0" applyFill="0" applyBorder="0" applyProtection="0"/>
    <xf numFmtId="0" fontId="25" fillId="0" borderId="9" applyNumberFormat="0" applyFill="0" applyAlignment="0" applyProtection="0"/>
    <xf numFmtId="0" fontId="26" fillId="26" borderId="10" applyNumberFormat="0" applyAlignment="0" applyProtection="0"/>
    <xf numFmtId="0" fontId="27" fillId="0" borderId="0" applyNumberFormat="0" applyFill="0" applyBorder="0" applyAlignment="0" applyProtection="0"/>
    <xf numFmtId="0" fontId="28" fillId="0" borderId="0" applyNumberFormat="0" applyFill="0" applyBorder="0" applyAlignment="0" applyProtection="0"/>
  </cellStyleXfs>
  <cellXfs count="30">
    <xf numFmtId="0" fontId="0" fillId="0" borderId="0" xfId="0"/>
    <xf numFmtId="0" fontId="2" fillId="0" borderId="0" xfId="0" applyFont="1"/>
    <xf numFmtId="3" fontId="2" fillId="0" borderId="0" xfId="0" applyNumberFormat="1" applyFont="1"/>
    <xf numFmtId="9" fontId="2" fillId="0" borderId="0" xfId="39" applyFont="1"/>
    <xf numFmtId="0" fontId="3" fillId="0" borderId="0" xfId="0" applyFont="1"/>
    <xf numFmtId="0" fontId="2" fillId="0" borderId="0" xfId="0" applyFont="1" applyAlignment="1">
      <alignment horizontal="center"/>
    </xf>
    <xf numFmtId="1" fontId="2" fillId="0" borderId="0" xfId="40" applyNumberFormat="1" applyFont="1" applyAlignment="1">
      <alignment horizontal="center"/>
    </xf>
    <xf numFmtId="1" fontId="2" fillId="0" borderId="0" xfId="0" applyNumberFormat="1" applyFont="1" applyAlignment="1">
      <alignment horizontal="center"/>
    </xf>
    <xf numFmtId="0" fontId="3" fillId="0" borderId="0" xfId="0" applyFont="1" applyAlignment="1">
      <alignment horizontal="center"/>
    </xf>
    <xf numFmtId="1" fontId="3" fillId="0" borderId="0" xfId="0" applyNumberFormat="1" applyFont="1" applyAlignment="1">
      <alignment horizontal="center"/>
    </xf>
    <xf numFmtId="0" fontId="7" fillId="0" borderId="0" xfId="0" applyFont="1" applyAlignment="1">
      <alignment horizontal="center"/>
    </xf>
    <xf numFmtId="1" fontId="8" fillId="0" borderId="0" xfId="0" applyNumberFormat="1" applyFont="1" applyAlignment="1">
      <alignment horizontal="center"/>
    </xf>
    <xf numFmtId="0" fontId="6" fillId="0" borderId="1" xfId="0" applyFont="1" applyBorder="1"/>
    <xf numFmtId="164" fontId="0" fillId="0" borderId="0" xfId="0" applyNumberFormat="1"/>
    <xf numFmtId="0" fontId="17" fillId="0" borderId="0" xfId="30" applyAlignment="1" applyProtection="1"/>
    <xf numFmtId="0" fontId="3" fillId="0" borderId="0" xfId="0" applyFont="1" applyAlignment="1">
      <alignment horizontal="left" indent="4"/>
    </xf>
    <xf numFmtId="165" fontId="0" fillId="0" borderId="0" xfId="39" applyNumberFormat="1" applyFont="1"/>
    <xf numFmtId="3" fontId="0" fillId="0" borderId="0" xfId="0" applyNumberFormat="1"/>
    <xf numFmtId="0" fontId="2" fillId="0" borderId="0" xfId="0" applyFont="1" applyAlignment="1">
      <alignment horizontal="left" indent="1"/>
    </xf>
    <xf numFmtId="0" fontId="2" fillId="0" borderId="0" xfId="0" applyFont="1" applyAlignment="1">
      <alignment horizontal="left" readingOrder="1"/>
    </xf>
    <xf numFmtId="0" fontId="2" fillId="0" borderId="0" xfId="0" quotePrefix="1" applyFont="1"/>
    <xf numFmtId="0" fontId="7" fillId="0" borderId="0" xfId="0" applyFont="1"/>
    <xf numFmtId="9" fontId="8" fillId="0" borderId="0" xfId="0" applyNumberFormat="1" applyFont="1"/>
    <xf numFmtId="0" fontId="8" fillId="0" borderId="0" xfId="0" applyFont="1"/>
    <xf numFmtId="164" fontId="2" fillId="0" borderId="0" xfId="39" applyNumberFormat="1" applyFont="1"/>
    <xf numFmtId="164" fontId="3" fillId="0" borderId="0" xfId="0" applyNumberFormat="1" applyFont="1" applyAlignment="1">
      <alignment horizontal="center"/>
    </xf>
    <xf numFmtId="0" fontId="1" fillId="0" borderId="0" xfId="0" applyFont="1"/>
    <xf numFmtId="0" fontId="29" fillId="0" borderId="0" xfId="0" applyFont="1"/>
    <xf numFmtId="0" fontId="30" fillId="0" borderId="0" xfId="0" applyFont="1"/>
    <xf numFmtId="165" fontId="2" fillId="0" borderId="0" xfId="39" applyNumberFormat="1" applyFont="1"/>
  </cellXfs>
  <cellStyles count="4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erekening" xfId="25" builtinId="22" customBuiltin="1"/>
    <cellStyle name="Controlecel" xfId="26" builtinId="23" customBuiltin="1"/>
    <cellStyle name="Gekoppelde cel" xfId="27" builtinId="24" customBuiltin="1"/>
    <cellStyle name="Goed" xfId="28" builtinId="26" customBuiltin="1"/>
    <cellStyle name="Header" xfId="29"/>
    <cellStyle name="Hyperlink" xfId="30" builtinId="8"/>
    <cellStyle name="Invoer" xfId="31" builtinId="20" customBuiltin="1"/>
    <cellStyle name="Kop 1" xfId="32" builtinId="16" customBuiltin="1"/>
    <cellStyle name="Kop 2" xfId="33" builtinId="17" customBuiltin="1"/>
    <cellStyle name="Kop 3" xfId="34" builtinId="18" customBuiltin="1"/>
    <cellStyle name="Kop 4" xfId="35" builtinId="19" customBuiltin="1"/>
    <cellStyle name="Neutraal" xfId="36" builtinId="28" customBuiltin="1"/>
    <cellStyle name="Notitie 2" xfId="37"/>
    <cellStyle name="Ongeldig" xfId="38" builtinId="27" customBuiltin="1"/>
    <cellStyle name="Procent" xfId="39" builtinId="5"/>
    <cellStyle name="Procent 2" xfId="40"/>
    <cellStyle name="Standaard" xfId="0" builtinId="0"/>
    <cellStyle name="Standaard 2" xfId="41"/>
    <cellStyle name="Titel" xfId="42" builtinId="15" customBuiltin="1"/>
    <cellStyle name="Title" xfId="43"/>
    <cellStyle name="Totaal" xfId="44" builtinId="25" customBuiltin="1"/>
    <cellStyle name="Uitvoer" xfId="45" builtinId="21" customBuiltin="1"/>
    <cellStyle name="Verklarende tekst" xfId="46" builtinId="53" customBuiltin="1"/>
    <cellStyle name="Waarschuwingstekst" xfId="47" builtinId="11"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C0C0C0"/>
      <rgbColor rgb="003333CC"/>
      <rgbColor rgb="00CCCCFF"/>
      <rgbColor rgb="00FF0000"/>
      <rgbColor rgb="00969696"/>
      <rgbColor rgb="00000000"/>
      <rgbColor rgb="000066CC"/>
      <rgbColor rgb="00CCCCFF"/>
      <rgbColor rgb="00FF0000"/>
      <rgbColor rgb="00FFFF00"/>
      <rgbColor rgb="0000FF00"/>
      <rgbColor rgb="0000FFFF"/>
      <rgbColor rgb="000000FF"/>
      <rgbColor rgb="00FF00FF"/>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rc.nl/"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waaromcultuur.nl/economie"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A25"/>
  <sheetViews>
    <sheetView tabSelected="1" workbookViewId="0"/>
  </sheetViews>
  <sheetFormatPr defaultRowHeight="12.75"/>
  <sheetData>
    <row r="1" spans="1:1">
      <c r="A1" s="4" t="s">
        <v>136</v>
      </c>
    </row>
    <row r="2" spans="1:1">
      <c r="A2" s="4"/>
    </row>
    <row r="3" spans="1:1">
      <c r="A3" s="1" t="s">
        <v>137</v>
      </c>
    </row>
    <row r="4" spans="1:1">
      <c r="A4" s="1" t="s">
        <v>138</v>
      </c>
    </row>
    <row r="6" spans="1:1">
      <c r="A6" s="1" t="s">
        <v>139</v>
      </c>
    </row>
    <row r="8" spans="1:1">
      <c r="A8" s="1" t="s">
        <v>135</v>
      </c>
    </row>
    <row r="10" spans="1:1">
      <c r="A10" s="1" t="s">
        <v>221</v>
      </c>
    </row>
    <row r="13" spans="1:1">
      <c r="A13" s="1" t="s">
        <v>222</v>
      </c>
    </row>
    <row r="16" spans="1:1">
      <c r="A16" s="27" t="s">
        <v>223</v>
      </c>
    </row>
    <row r="17" spans="1:1">
      <c r="A17" s="27" t="s">
        <v>224</v>
      </c>
    </row>
    <row r="18" spans="1:1" ht="15">
      <c r="A18" s="28"/>
    </row>
    <row r="19" spans="1:1">
      <c r="A19" s="27" t="s">
        <v>229</v>
      </c>
    </row>
    <row r="20" spans="1:1">
      <c r="A20" s="1" t="s">
        <v>230</v>
      </c>
    </row>
    <row r="21" spans="1:1">
      <c r="A21" s="27"/>
    </row>
    <row r="22" spans="1:1">
      <c r="A22" s="27" t="s">
        <v>225</v>
      </c>
    </row>
    <row r="23" spans="1:1">
      <c r="A23" s="27" t="s">
        <v>226</v>
      </c>
    </row>
    <row r="24" spans="1:1">
      <c r="A24" s="27" t="s">
        <v>227</v>
      </c>
    </row>
    <row r="25" spans="1:1">
      <c r="A25" s="1" t="s">
        <v>228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306"/>
  <sheetViews>
    <sheetView workbookViewId="0"/>
  </sheetViews>
  <sheetFormatPr defaultRowHeight="12.75"/>
  <cols>
    <col min="1" max="1" width="23.7109375" customWidth="1"/>
    <col min="3" max="3" width="25.28515625" bestFit="1" customWidth="1"/>
  </cols>
  <sheetData>
    <row r="1" spans="1:4">
      <c r="A1" s="4" t="s">
        <v>149</v>
      </c>
    </row>
    <row r="4" spans="1:4">
      <c r="A4" s="4" t="s">
        <v>45</v>
      </c>
      <c r="B4" s="4" t="s">
        <v>46</v>
      </c>
      <c r="D4" s="4" t="s">
        <v>8</v>
      </c>
    </row>
    <row r="6" spans="1:4">
      <c r="A6" s="4" t="s">
        <v>0</v>
      </c>
      <c r="B6" s="13">
        <f>SUM(B8:B17)</f>
        <v>15.030000000000001</v>
      </c>
    </row>
    <row r="7" spans="1:4">
      <c r="D7" s="1"/>
    </row>
    <row r="8" spans="1:4">
      <c r="A8" s="1" t="s">
        <v>44</v>
      </c>
      <c r="B8" s="1">
        <v>1.5</v>
      </c>
      <c r="C8" s="1"/>
      <c r="D8" s="1" t="s">
        <v>59</v>
      </c>
    </row>
    <row r="9" spans="1:4">
      <c r="A9" s="1" t="s">
        <v>47</v>
      </c>
      <c r="B9" s="1">
        <v>3.5</v>
      </c>
      <c r="D9" s="1" t="s">
        <v>59</v>
      </c>
    </row>
    <row r="10" spans="1:4">
      <c r="A10" s="1" t="s">
        <v>48</v>
      </c>
      <c r="B10" s="1">
        <v>1.1000000000000001</v>
      </c>
      <c r="D10" s="1" t="s">
        <v>59</v>
      </c>
    </row>
    <row r="11" spans="1:4">
      <c r="A11" s="1" t="s">
        <v>53</v>
      </c>
      <c r="B11" s="1">
        <v>2</v>
      </c>
      <c r="D11" s="1" t="s">
        <v>35</v>
      </c>
    </row>
    <row r="12" spans="1:4">
      <c r="A12" s="1" t="s">
        <v>49</v>
      </c>
      <c r="B12" s="1">
        <v>2.4</v>
      </c>
      <c r="D12" s="1" t="s">
        <v>59</v>
      </c>
    </row>
    <row r="13" spans="1:4">
      <c r="A13" s="1" t="s">
        <v>54</v>
      </c>
      <c r="B13" s="1">
        <v>0.8</v>
      </c>
      <c r="D13" s="1" t="s">
        <v>58</v>
      </c>
    </row>
    <row r="14" spans="1:4">
      <c r="A14" s="1" t="s">
        <v>52</v>
      </c>
      <c r="B14" s="1">
        <v>2.4</v>
      </c>
      <c r="D14" s="1" t="s">
        <v>35</v>
      </c>
    </row>
    <row r="15" spans="1:4">
      <c r="A15" s="1" t="s">
        <v>50</v>
      </c>
      <c r="B15" s="1">
        <v>0.5</v>
      </c>
      <c r="D15" s="1" t="s">
        <v>59</v>
      </c>
    </row>
    <row r="16" spans="1:4">
      <c r="A16" s="1" t="s">
        <v>60</v>
      </c>
      <c r="B16" s="1">
        <v>0.13</v>
      </c>
      <c r="D16" s="1" t="s">
        <v>59</v>
      </c>
    </row>
    <row r="17" spans="1:5">
      <c r="A17" s="1" t="s">
        <v>51</v>
      </c>
      <c r="B17" s="1">
        <v>0.7</v>
      </c>
      <c r="D17" s="1" t="s">
        <v>61</v>
      </c>
    </row>
    <row r="18" spans="1:5">
      <c r="D18" s="1"/>
    </row>
    <row r="19" spans="1:5">
      <c r="D19" s="1"/>
    </row>
    <row r="20" spans="1:5">
      <c r="A20" s="4" t="s">
        <v>62</v>
      </c>
      <c r="D20" s="1"/>
    </row>
    <row r="21" spans="1:5">
      <c r="D21" s="1"/>
    </row>
    <row r="22" spans="1:5">
      <c r="A22" s="1" t="s">
        <v>12</v>
      </c>
      <c r="B22" s="1">
        <v>3.97</v>
      </c>
      <c r="C22" s="1" t="s">
        <v>63</v>
      </c>
      <c r="D22" s="1" t="s">
        <v>152</v>
      </c>
      <c r="E22" s="1"/>
    </row>
    <row r="23" spans="1:5">
      <c r="A23" s="1" t="s">
        <v>150</v>
      </c>
      <c r="B23" s="1">
        <v>45.1</v>
      </c>
      <c r="C23" s="1" t="s">
        <v>153</v>
      </c>
      <c r="D23" s="1" t="s">
        <v>151</v>
      </c>
      <c r="E23" s="1"/>
    </row>
    <row r="24" spans="1:5">
      <c r="A24" s="1"/>
      <c r="B24" s="1"/>
      <c r="C24" s="1"/>
      <c r="D24" s="1"/>
      <c r="E24" s="1"/>
    </row>
    <row r="25" spans="1:5">
      <c r="A25" s="1"/>
      <c r="B25" s="1"/>
      <c r="C25" s="1"/>
      <c r="D25" s="1"/>
      <c r="E25" s="1"/>
    </row>
    <row r="26" spans="1:5">
      <c r="A26" s="4" t="s">
        <v>70</v>
      </c>
      <c r="B26" s="1"/>
      <c r="C26" s="1"/>
      <c r="D26" s="1"/>
      <c r="E26" s="1"/>
    </row>
    <row r="27" spans="1:5">
      <c r="A27" s="1"/>
      <c r="B27" s="1"/>
      <c r="C27" s="1"/>
      <c r="D27" s="1"/>
      <c r="E27" s="1"/>
    </row>
    <row r="28" spans="1:5">
      <c r="A28" s="1" t="s">
        <v>71</v>
      </c>
      <c r="B28" s="1">
        <v>20.5</v>
      </c>
      <c r="C28" s="1">
        <v>2007</v>
      </c>
      <c r="D28" s="1" t="s">
        <v>67</v>
      </c>
      <c r="E28" s="1"/>
    </row>
    <row r="29" spans="1:5">
      <c r="A29" s="1" t="s">
        <v>68</v>
      </c>
      <c r="B29" s="1">
        <v>15.5</v>
      </c>
      <c r="C29" s="1"/>
      <c r="D29" s="1"/>
      <c r="E29" s="1"/>
    </row>
    <row r="30" spans="1:5">
      <c r="A30" s="1" t="s">
        <v>69</v>
      </c>
      <c r="B30" s="1">
        <v>5</v>
      </c>
      <c r="C30" s="1"/>
      <c r="D30" s="1"/>
      <c r="E30" s="1"/>
    </row>
    <row r="31" spans="1:5">
      <c r="A31" s="1"/>
      <c r="B31" s="1"/>
      <c r="C31" s="1"/>
      <c r="D31" s="1"/>
      <c r="E31" s="1"/>
    </row>
    <row r="32" spans="1:5">
      <c r="A32" s="1" t="s">
        <v>72</v>
      </c>
      <c r="B32" s="1">
        <v>37</v>
      </c>
      <c r="C32" s="1">
        <v>2007</v>
      </c>
      <c r="D32" s="1" t="s">
        <v>73</v>
      </c>
      <c r="E32" s="1"/>
    </row>
    <row r="33" spans="1:5">
      <c r="A33" s="1" t="s">
        <v>74</v>
      </c>
      <c r="B33" s="1">
        <v>0.5</v>
      </c>
      <c r="C33" s="1">
        <v>2007</v>
      </c>
      <c r="D33" s="1" t="s">
        <v>73</v>
      </c>
      <c r="E33" s="1"/>
    </row>
    <row r="34" spans="1:5">
      <c r="A34" s="1"/>
      <c r="B34" s="1"/>
      <c r="C34" s="1"/>
      <c r="D34" s="1"/>
      <c r="E34" s="1"/>
    </row>
    <row r="35" spans="1:5">
      <c r="A35" s="1"/>
      <c r="B35" s="1"/>
      <c r="C35" s="1"/>
      <c r="D35" s="1"/>
      <c r="E35" s="1"/>
    </row>
    <row r="36" spans="1:5">
      <c r="A36" s="4" t="s">
        <v>10</v>
      </c>
      <c r="B36" s="4"/>
      <c r="C36" s="1"/>
      <c r="D36" s="1"/>
      <c r="E36" s="1"/>
    </row>
    <row r="37" spans="1:5">
      <c r="A37" s="1"/>
      <c r="B37" s="1"/>
      <c r="C37" s="1"/>
      <c r="D37" s="1"/>
      <c r="E37" s="1"/>
    </row>
    <row r="38" spans="1:5">
      <c r="A38" s="1" t="s">
        <v>154</v>
      </c>
      <c r="B38" s="1">
        <v>6.9</v>
      </c>
      <c r="C38" s="1">
        <v>2007</v>
      </c>
      <c r="D38" s="1" t="s">
        <v>155</v>
      </c>
      <c r="E38" s="1"/>
    </row>
    <row r="39" spans="1:5">
      <c r="A39" s="1"/>
      <c r="B39" s="1"/>
      <c r="C39" s="1"/>
      <c r="D39" s="1"/>
      <c r="E39" s="1"/>
    </row>
    <row r="40" spans="1:5">
      <c r="A40" s="1"/>
      <c r="B40" s="1"/>
      <c r="C40" s="1"/>
      <c r="D40" s="1"/>
      <c r="E40" s="1"/>
    </row>
    <row r="41" spans="1:5">
      <c r="A41" s="4" t="s">
        <v>75</v>
      </c>
      <c r="B41" s="1"/>
      <c r="C41" s="1"/>
      <c r="D41" s="1"/>
      <c r="E41" s="1"/>
    </row>
    <row r="42" spans="1:5">
      <c r="A42" s="1"/>
      <c r="B42" s="1"/>
      <c r="C42" s="1"/>
      <c r="D42" s="1"/>
      <c r="E42" s="1"/>
    </row>
    <row r="43" spans="1:5">
      <c r="A43" s="1" t="s">
        <v>76</v>
      </c>
      <c r="B43" s="1">
        <v>27.2</v>
      </c>
      <c r="C43" s="1">
        <v>2009</v>
      </c>
      <c r="D43" s="1" t="s">
        <v>77</v>
      </c>
      <c r="E43" s="1"/>
    </row>
    <row r="44" spans="1:5">
      <c r="A44" s="1" t="s">
        <v>78</v>
      </c>
      <c r="B44" s="1">
        <v>1.8</v>
      </c>
      <c r="C44" s="1">
        <v>2009</v>
      </c>
      <c r="D44" s="1" t="s">
        <v>77</v>
      </c>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5">
      <c r="A49" s="1"/>
      <c r="B49" s="1"/>
      <c r="C49" s="1"/>
      <c r="D49" s="1"/>
      <c r="E49" s="1"/>
    </row>
    <row r="50" spans="1:5">
      <c r="A50" s="1"/>
      <c r="B50" s="1"/>
      <c r="C50" s="1"/>
      <c r="D50" s="1"/>
      <c r="E50" s="1"/>
    </row>
    <row r="51" spans="1:5">
      <c r="A51" s="1"/>
      <c r="B51" s="1"/>
      <c r="C51" s="1"/>
      <c r="D51" s="1"/>
      <c r="E51" s="1"/>
    </row>
    <row r="52" spans="1:5">
      <c r="A52" s="1"/>
      <c r="B52" s="1"/>
      <c r="C52" s="1"/>
      <c r="D52" s="1"/>
      <c r="E52" s="1"/>
    </row>
    <row r="53" spans="1:5">
      <c r="A53" s="1"/>
      <c r="B53" s="1"/>
      <c r="C53" s="1"/>
      <c r="D53" s="1"/>
      <c r="E53" s="1"/>
    </row>
    <row r="54" spans="1:5">
      <c r="A54" s="1"/>
      <c r="B54" s="1"/>
      <c r="C54" s="1"/>
      <c r="D54" s="1"/>
      <c r="E54" s="1"/>
    </row>
    <row r="55" spans="1:5">
      <c r="A55" s="1"/>
      <c r="B55" s="1"/>
      <c r="C55" s="1"/>
      <c r="D55" s="1"/>
      <c r="E55" s="1"/>
    </row>
    <row r="56" spans="1:5">
      <c r="A56" s="1"/>
      <c r="B56" s="1"/>
      <c r="C56" s="1"/>
      <c r="D56" s="1"/>
      <c r="E56" s="1"/>
    </row>
    <row r="57" spans="1:5">
      <c r="A57" s="1"/>
      <c r="B57" s="1"/>
      <c r="C57" s="1"/>
      <c r="D57" s="1"/>
      <c r="E57" s="1"/>
    </row>
    <row r="58" spans="1:5">
      <c r="A58" s="1"/>
      <c r="B58" s="1"/>
      <c r="C58" s="1"/>
      <c r="D58" s="1"/>
      <c r="E58" s="1"/>
    </row>
    <row r="59" spans="1:5">
      <c r="A59" s="1"/>
      <c r="B59" s="1"/>
      <c r="C59" s="1"/>
      <c r="D59" s="1"/>
      <c r="E59" s="1"/>
    </row>
    <row r="60" spans="1:5">
      <c r="A60" s="1"/>
      <c r="B60" s="1"/>
      <c r="C60" s="1"/>
      <c r="D60" s="1"/>
      <c r="E60" s="1"/>
    </row>
    <row r="61" spans="1:5">
      <c r="A61" s="1"/>
      <c r="B61" s="1"/>
      <c r="C61" s="1"/>
      <c r="D61" s="1"/>
      <c r="E61" s="1"/>
    </row>
    <row r="62" spans="1:5">
      <c r="A62" s="1"/>
      <c r="B62" s="1"/>
      <c r="C62" s="1"/>
      <c r="D62" s="1"/>
      <c r="E62" s="1"/>
    </row>
    <row r="63" spans="1:5">
      <c r="A63" s="1"/>
      <c r="B63" s="1"/>
      <c r="C63" s="1"/>
      <c r="D63" s="1"/>
      <c r="E63" s="1"/>
    </row>
    <row r="64" spans="1:5">
      <c r="A64" s="1"/>
      <c r="B64" s="1"/>
      <c r="C64" s="1"/>
      <c r="D64" s="1"/>
      <c r="E64" s="1"/>
    </row>
    <row r="65" spans="1:5">
      <c r="A65" s="1"/>
      <c r="B65" s="1"/>
      <c r="C65" s="1"/>
      <c r="D65" s="1"/>
      <c r="E65" s="1"/>
    </row>
    <row r="66" spans="1:5">
      <c r="A66" s="1"/>
      <c r="B66" s="1"/>
      <c r="C66" s="1"/>
      <c r="D66" s="1"/>
      <c r="E66" s="1"/>
    </row>
    <row r="67" spans="1:5">
      <c r="A67" s="1"/>
      <c r="B67" s="1"/>
      <c r="C67" s="1"/>
      <c r="D67" s="1"/>
      <c r="E67" s="1"/>
    </row>
    <row r="68" spans="1:5">
      <c r="A68" s="1"/>
      <c r="B68" s="1"/>
      <c r="C68" s="1"/>
      <c r="D68" s="1"/>
      <c r="E68" s="1"/>
    </row>
    <row r="69" spans="1:5">
      <c r="A69" s="1"/>
      <c r="B69" s="1"/>
      <c r="C69" s="1"/>
      <c r="D69" s="1"/>
      <c r="E69" s="1"/>
    </row>
    <row r="70" spans="1:5">
      <c r="A70" s="1"/>
      <c r="B70" s="1"/>
      <c r="C70" s="1"/>
      <c r="D70" s="1"/>
      <c r="E70" s="1"/>
    </row>
    <row r="71" spans="1:5">
      <c r="A71" s="1"/>
      <c r="B71" s="1"/>
      <c r="C71" s="1"/>
      <c r="D71" s="1"/>
      <c r="E71" s="1"/>
    </row>
    <row r="72" spans="1:5">
      <c r="A72" s="1"/>
      <c r="B72" s="1"/>
      <c r="C72" s="1"/>
      <c r="D72" s="1"/>
      <c r="E72" s="1"/>
    </row>
    <row r="73" spans="1:5">
      <c r="A73" s="1"/>
      <c r="B73" s="1"/>
      <c r="C73" s="1"/>
      <c r="D73" s="1"/>
      <c r="E73" s="1"/>
    </row>
    <row r="74" spans="1:5">
      <c r="A74" s="1"/>
      <c r="B74" s="1"/>
      <c r="C74" s="1"/>
      <c r="D74" s="1"/>
      <c r="E74" s="1"/>
    </row>
    <row r="75" spans="1:5">
      <c r="A75" s="1"/>
      <c r="B75" s="1"/>
      <c r="C75" s="1"/>
      <c r="D75" s="1"/>
      <c r="E75" s="1"/>
    </row>
    <row r="76" spans="1:5">
      <c r="A76" s="1"/>
      <c r="B76" s="1"/>
      <c r="C76" s="1"/>
      <c r="D76" s="1"/>
      <c r="E76" s="1"/>
    </row>
    <row r="77" spans="1:5">
      <c r="A77" s="1"/>
      <c r="B77" s="1"/>
      <c r="C77" s="1"/>
      <c r="D77" s="1"/>
      <c r="E77" s="1"/>
    </row>
    <row r="78" spans="1:5">
      <c r="A78" s="1"/>
      <c r="B78" s="1"/>
      <c r="C78" s="1"/>
      <c r="D78" s="1"/>
      <c r="E78" s="1"/>
    </row>
    <row r="79" spans="1:5">
      <c r="A79" s="1"/>
      <c r="B79" s="1"/>
      <c r="C79" s="1"/>
      <c r="D79" s="1"/>
      <c r="E79" s="1"/>
    </row>
    <row r="80" spans="1:5">
      <c r="A80" s="1"/>
      <c r="B80" s="1"/>
      <c r="C80" s="1"/>
      <c r="D80" s="1"/>
      <c r="E80" s="1"/>
    </row>
    <row r="81" spans="1:5">
      <c r="A81" s="1"/>
      <c r="B81" s="1"/>
      <c r="C81" s="1"/>
      <c r="D81" s="1"/>
      <c r="E81" s="1"/>
    </row>
    <row r="82" spans="1:5">
      <c r="A82" s="1"/>
      <c r="B82" s="1"/>
      <c r="C82" s="1"/>
      <c r="D82" s="1"/>
      <c r="E82" s="1"/>
    </row>
    <row r="83" spans="1:5">
      <c r="A83" s="1"/>
      <c r="B83" s="1"/>
      <c r="C83" s="1"/>
      <c r="D83" s="1"/>
      <c r="E83" s="1"/>
    </row>
    <row r="84" spans="1:5">
      <c r="A84" s="1"/>
      <c r="B84" s="1"/>
      <c r="C84" s="1"/>
      <c r="D84" s="1"/>
      <c r="E84" s="1"/>
    </row>
    <row r="85" spans="1:5">
      <c r="A85" s="1"/>
      <c r="B85" s="1"/>
      <c r="C85" s="1"/>
      <c r="D85" s="1"/>
      <c r="E85" s="1"/>
    </row>
    <row r="86" spans="1:5">
      <c r="A86" s="1"/>
      <c r="B86" s="1"/>
      <c r="C86" s="1"/>
      <c r="D86" s="1"/>
      <c r="E86" s="1"/>
    </row>
    <row r="87" spans="1:5">
      <c r="A87" s="1"/>
      <c r="B87" s="1"/>
      <c r="C87" s="1"/>
      <c r="D87" s="1"/>
      <c r="E87" s="1"/>
    </row>
    <row r="88" spans="1:5">
      <c r="A88" s="1"/>
      <c r="B88" s="1"/>
      <c r="C88" s="1"/>
      <c r="D88" s="1"/>
      <c r="E88" s="1"/>
    </row>
    <row r="89" spans="1:5">
      <c r="A89" s="1"/>
      <c r="B89" s="1"/>
      <c r="C89" s="1"/>
      <c r="D89" s="1"/>
      <c r="E89" s="1"/>
    </row>
    <row r="90" spans="1:5">
      <c r="A90" s="1"/>
      <c r="B90" s="1"/>
      <c r="C90" s="1"/>
      <c r="D90" s="1"/>
      <c r="E90" s="1"/>
    </row>
    <row r="91" spans="1:5">
      <c r="A91" s="1"/>
      <c r="B91" s="1"/>
      <c r="C91" s="1"/>
      <c r="D91" s="1"/>
      <c r="E91" s="1"/>
    </row>
    <row r="92" spans="1:5">
      <c r="A92" s="1"/>
      <c r="B92" s="1"/>
      <c r="C92" s="1"/>
      <c r="D92" s="1"/>
      <c r="E92" s="1"/>
    </row>
    <row r="93" spans="1:5">
      <c r="A93" s="1"/>
      <c r="B93" s="1"/>
      <c r="C93" s="1"/>
      <c r="D93" s="1"/>
      <c r="E93" s="1"/>
    </row>
    <row r="94" spans="1:5">
      <c r="A94" s="1"/>
      <c r="B94" s="1"/>
      <c r="C94" s="1"/>
      <c r="D94" s="1"/>
      <c r="E94" s="1"/>
    </row>
    <row r="95" spans="1:5">
      <c r="A95" s="1"/>
      <c r="B95" s="1"/>
      <c r="C95" s="1"/>
      <c r="D95" s="1"/>
      <c r="E95" s="1"/>
    </row>
    <row r="96" spans="1:5">
      <c r="A96" s="1"/>
      <c r="B96" s="1"/>
      <c r="C96" s="1"/>
      <c r="D96" s="1"/>
      <c r="E96" s="1"/>
    </row>
    <row r="97" spans="1:5">
      <c r="A97" s="1"/>
      <c r="B97" s="1"/>
      <c r="C97" s="1"/>
      <c r="D97" s="1"/>
      <c r="E97" s="1"/>
    </row>
    <row r="98" spans="1:5">
      <c r="A98" s="1"/>
      <c r="B98" s="1"/>
      <c r="C98" s="1"/>
      <c r="D98" s="1"/>
      <c r="E98" s="1"/>
    </row>
    <row r="99" spans="1:5">
      <c r="A99" s="1"/>
      <c r="B99" s="1"/>
      <c r="C99" s="1"/>
      <c r="D99" s="1"/>
      <c r="E99" s="1"/>
    </row>
    <row r="100" spans="1:5">
      <c r="A100" s="1"/>
      <c r="B100" s="1"/>
      <c r="C100" s="1"/>
      <c r="D100" s="1"/>
      <c r="E100" s="1"/>
    </row>
    <row r="101" spans="1:5">
      <c r="A101" s="1"/>
      <c r="B101" s="1"/>
      <c r="C101" s="1"/>
      <c r="D101" s="1"/>
      <c r="E101" s="1"/>
    </row>
    <row r="102" spans="1:5">
      <c r="A102" s="1"/>
      <c r="B102" s="1"/>
      <c r="C102" s="1"/>
      <c r="D102" s="1"/>
      <c r="E102" s="1"/>
    </row>
    <row r="103" spans="1:5">
      <c r="A103" s="1"/>
      <c r="B103" s="1"/>
      <c r="C103" s="1"/>
      <c r="D103" s="1"/>
      <c r="E103" s="1"/>
    </row>
    <row r="104" spans="1:5">
      <c r="A104" s="1"/>
      <c r="B104" s="1"/>
      <c r="C104" s="1"/>
      <c r="D104" s="1"/>
      <c r="E104" s="1"/>
    </row>
    <row r="105" spans="1:5">
      <c r="A105" s="1"/>
      <c r="B105" s="1"/>
      <c r="C105" s="1"/>
      <c r="D105" s="1"/>
      <c r="E105" s="1"/>
    </row>
    <row r="106" spans="1:5">
      <c r="A106" s="1"/>
      <c r="B106" s="1"/>
      <c r="C106" s="1"/>
      <c r="D106" s="1"/>
      <c r="E106" s="1"/>
    </row>
    <row r="107" spans="1:5">
      <c r="A107" s="1"/>
      <c r="B107" s="1"/>
      <c r="C107" s="1"/>
      <c r="D107" s="1"/>
      <c r="E107" s="1"/>
    </row>
    <row r="108" spans="1:5">
      <c r="A108" s="1"/>
      <c r="B108" s="1"/>
      <c r="C108" s="1"/>
      <c r="D108" s="1"/>
      <c r="E108" s="1"/>
    </row>
    <row r="109" spans="1:5">
      <c r="A109" s="1"/>
      <c r="B109" s="1"/>
      <c r="C109" s="1"/>
      <c r="D109" s="1"/>
      <c r="E109" s="1"/>
    </row>
    <row r="110" spans="1:5">
      <c r="A110" s="1"/>
      <c r="B110" s="1"/>
      <c r="C110" s="1"/>
      <c r="D110" s="1"/>
      <c r="E110" s="1"/>
    </row>
    <row r="111" spans="1:5">
      <c r="A111" s="1"/>
      <c r="B111" s="1"/>
      <c r="C111" s="1"/>
      <c r="D111" s="1"/>
      <c r="E111" s="1"/>
    </row>
    <row r="112" spans="1:5">
      <c r="A112" s="1"/>
      <c r="B112" s="1"/>
      <c r="C112" s="1"/>
      <c r="D112" s="1"/>
      <c r="E112" s="1"/>
    </row>
    <row r="113" spans="1:5">
      <c r="A113" s="1"/>
      <c r="B113" s="1"/>
      <c r="C113" s="1"/>
      <c r="D113" s="1"/>
      <c r="E113" s="1"/>
    </row>
    <row r="114" spans="1:5">
      <c r="A114" s="1"/>
      <c r="B114" s="1"/>
      <c r="C114" s="1"/>
      <c r="D114" s="1"/>
      <c r="E114" s="1"/>
    </row>
    <row r="115" spans="1:5">
      <c r="A115" s="1"/>
      <c r="B115" s="1"/>
      <c r="C115" s="1"/>
      <c r="D115" s="1"/>
      <c r="E115" s="1"/>
    </row>
    <row r="116" spans="1:5">
      <c r="A116" s="1"/>
      <c r="B116" s="1"/>
      <c r="C116" s="1"/>
      <c r="D116" s="1"/>
      <c r="E116" s="1"/>
    </row>
    <row r="117" spans="1:5">
      <c r="A117" s="1"/>
      <c r="B117" s="1"/>
      <c r="C117" s="1"/>
      <c r="D117" s="1"/>
      <c r="E117" s="1"/>
    </row>
    <row r="118" spans="1:5">
      <c r="A118" s="1"/>
      <c r="B118" s="1"/>
      <c r="C118" s="1"/>
      <c r="D118" s="1"/>
      <c r="E118" s="1"/>
    </row>
    <row r="119" spans="1:5">
      <c r="A119" s="1"/>
      <c r="B119" s="1"/>
      <c r="C119" s="1"/>
      <c r="D119" s="1"/>
      <c r="E119" s="1"/>
    </row>
    <row r="120" spans="1:5">
      <c r="A120" s="1"/>
      <c r="B120" s="1"/>
      <c r="C120" s="1"/>
      <c r="D120" s="1"/>
      <c r="E120" s="1"/>
    </row>
    <row r="121" spans="1:5">
      <c r="A121" s="1"/>
      <c r="B121" s="1"/>
      <c r="C121" s="1"/>
      <c r="D121" s="1"/>
      <c r="E121" s="1"/>
    </row>
    <row r="122" spans="1:5">
      <c r="A122" s="1"/>
      <c r="B122" s="1"/>
      <c r="C122" s="1"/>
      <c r="D122" s="1"/>
      <c r="E122" s="1"/>
    </row>
    <row r="123" spans="1:5">
      <c r="A123" s="1"/>
      <c r="B123" s="1"/>
      <c r="C123" s="1"/>
      <c r="D123" s="1"/>
      <c r="E123" s="1"/>
    </row>
    <row r="124" spans="1:5">
      <c r="A124" s="1"/>
      <c r="B124" s="1"/>
      <c r="C124" s="1"/>
      <c r="D124" s="1"/>
      <c r="E124" s="1"/>
    </row>
    <row r="125" spans="1:5">
      <c r="A125" s="1"/>
      <c r="B125" s="1"/>
      <c r="C125" s="1"/>
      <c r="D125" s="1"/>
      <c r="E125" s="1"/>
    </row>
    <row r="126" spans="1:5">
      <c r="A126" s="1"/>
      <c r="B126" s="1"/>
      <c r="C126" s="1"/>
      <c r="D126" s="1"/>
      <c r="E126" s="1"/>
    </row>
    <row r="127" spans="1:5">
      <c r="A127" s="1"/>
      <c r="B127" s="1"/>
      <c r="C127" s="1"/>
      <c r="D127" s="1"/>
      <c r="E127" s="1"/>
    </row>
    <row r="128" spans="1:5">
      <c r="A128" s="1"/>
      <c r="B128" s="1"/>
      <c r="C128" s="1"/>
      <c r="D128" s="1"/>
      <c r="E128" s="1"/>
    </row>
    <row r="129" spans="1:5">
      <c r="A129" s="1"/>
      <c r="B129" s="1"/>
      <c r="C129" s="1"/>
      <c r="D129" s="1"/>
      <c r="E129" s="1"/>
    </row>
    <row r="130" spans="1:5">
      <c r="A130" s="1"/>
      <c r="B130" s="1"/>
      <c r="C130" s="1"/>
      <c r="D130" s="1"/>
      <c r="E130" s="1"/>
    </row>
    <row r="131" spans="1:5">
      <c r="A131" s="1"/>
      <c r="B131" s="1"/>
      <c r="C131" s="1"/>
      <c r="D131" s="1"/>
      <c r="E131" s="1"/>
    </row>
    <row r="132" spans="1:5">
      <c r="A132" s="1"/>
      <c r="B132" s="1"/>
      <c r="C132" s="1"/>
      <c r="D132" s="1"/>
      <c r="E132" s="1"/>
    </row>
    <row r="133" spans="1:5">
      <c r="A133" s="1"/>
      <c r="B133" s="1"/>
      <c r="C133" s="1"/>
      <c r="D133" s="1"/>
      <c r="E133" s="1"/>
    </row>
    <row r="134" spans="1:5">
      <c r="A134" s="1"/>
      <c r="B134" s="1"/>
      <c r="C134" s="1"/>
      <c r="D134" s="1"/>
      <c r="E134" s="1"/>
    </row>
    <row r="135" spans="1:5">
      <c r="A135" s="1"/>
      <c r="B135" s="1"/>
      <c r="C135" s="1"/>
      <c r="D135" s="1"/>
      <c r="E135" s="1"/>
    </row>
    <row r="136" spans="1:5">
      <c r="A136" s="1"/>
      <c r="B136" s="1"/>
      <c r="C136" s="1"/>
      <c r="D136" s="1"/>
      <c r="E136" s="1"/>
    </row>
    <row r="137" spans="1:5">
      <c r="A137" s="1"/>
      <c r="B137" s="1"/>
      <c r="C137" s="1"/>
      <c r="D137" s="1"/>
      <c r="E137" s="1"/>
    </row>
    <row r="138" spans="1:5">
      <c r="A138" s="1"/>
      <c r="B138" s="1"/>
      <c r="C138" s="1"/>
      <c r="D138" s="1"/>
      <c r="E138" s="1"/>
    </row>
    <row r="139" spans="1:5">
      <c r="A139" s="1"/>
      <c r="B139" s="1"/>
      <c r="C139" s="1"/>
      <c r="D139" s="1"/>
      <c r="E139" s="1"/>
    </row>
    <row r="140" spans="1:5">
      <c r="A140" s="1"/>
      <c r="B140" s="1"/>
      <c r="C140" s="1"/>
      <c r="D140" s="1"/>
      <c r="E140" s="1"/>
    </row>
    <row r="141" spans="1:5">
      <c r="A141" s="1"/>
      <c r="B141" s="1"/>
      <c r="C141" s="1"/>
      <c r="D141" s="1"/>
      <c r="E141" s="1"/>
    </row>
    <row r="142" spans="1:5">
      <c r="A142" s="1"/>
      <c r="B142" s="1"/>
      <c r="C142" s="1"/>
      <c r="D142" s="1"/>
      <c r="E142" s="1"/>
    </row>
    <row r="143" spans="1:5">
      <c r="A143" s="1"/>
      <c r="B143" s="1"/>
      <c r="C143" s="1"/>
      <c r="D143" s="1"/>
      <c r="E143" s="1"/>
    </row>
    <row r="144" spans="1:5">
      <c r="A144" s="1"/>
      <c r="B144" s="1"/>
      <c r="C144" s="1"/>
      <c r="D144" s="1"/>
      <c r="E144" s="1"/>
    </row>
    <row r="145" spans="1:5">
      <c r="A145" s="1"/>
      <c r="B145" s="1"/>
      <c r="C145" s="1"/>
      <c r="D145" s="1"/>
      <c r="E145" s="1"/>
    </row>
    <row r="146" spans="1:5">
      <c r="A146" s="1"/>
      <c r="B146" s="1"/>
      <c r="C146" s="1"/>
      <c r="D146" s="1"/>
      <c r="E146" s="1"/>
    </row>
    <row r="147" spans="1:5">
      <c r="A147" s="1"/>
      <c r="B147" s="1"/>
      <c r="C147" s="1"/>
      <c r="D147" s="1"/>
      <c r="E147" s="1"/>
    </row>
    <row r="148" spans="1:5">
      <c r="A148" s="1"/>
      <c r="B148" s="1"/>
      <c r="C148" s="1"/>
      <c r="D148" s="1"/>
      <c r="E148" s="1"/>
    </row>
    <row r="149" spans="1:5">
      <c r="A149" s="1"/>
      <c r="B149" s="1"/>
      <c r="C149" s="1"/>
      <c r="D149" s="1"/>
      <c r="E149" s="1"/>
    </row>
    <row r="150" spans="1:5">
      <c r="A150" s="1"/>
      <c r="B150" s="1"/>
      <c r="C150" s="1"/>
      <c r="D150" s="1"/>
      <c r="E150" s="1"/>
    </row>
    <row r="151" spans="1:5">
      <c r="A151" s="1"/>
      <c r="B151" s="1"/>
      <c r="C151" s="1"/>
      <c r="D151" s="1"/>
      <c r="E151" s="1"/>
    </row>
    <row r="152" spans="1:5">
      <c r="A152" s="1"/>
      <c r="B152" s="1"/>
      <c r="C152" s="1"/>
      <c r="D152" s="1"/>
      <c r="E152" s="1"/>
    </row>
    <row r="153" spans="1:5">
      <c r="A153" s="1"/>
      <c r="B153" s="1"/>
      <c r="C153" s="1"/>
      <c r="D153" s="1"/>
      <c r="E153" s="1"/>
    </row>
    <row r="154" spans="1:5">
      <c r="A154" s="1"/>
      <c r="B154" s="1"/>
      <c r="C154" s="1"/>
      <c r="D154" s="1"/>
      <c r="E154" s="1"/>
    </row>
    <row r="155" spans="1:5">
      <c r="A155" s="1"/>
      <c r="B155" s="1"/>
      <c r="C155" s="1"/>
      <c r="D155" s="1"/>
      <c r="E155" s="1"/>
    </row>
    <row r="156" spans="1:5">
      <c r="A156" s="1"/>
      <c r="B156" s="1"/>
      <c r="C156" s="1"/>
      <c r="D156" s="1"/>
      <c r="E156" s="1"/>
    </row>
    <row r="157" spans="1:5">
      <c r="A157" s="1"/>
      <c r="B157" s="1"/>
      <c r="C157" s="1"/>
      <c r="D157" s="1"/>
      <c r="E157" s="1"/>
    </row>
    <row r="158" spans="1:5">
      <c r="A158" s="1"/>
      <c r="B158" s="1"/>
      <c r="C158" s="1"/>
      <c r="D158" s="1"/>
      <c r="E158" s="1"/>
    </row>
    <row r="159" spans="1:5">
      <c r="A159" s="1"/>
      <c r="B159" s="1"/>
      <c r="C159" s="1"/>
      <c r="D159" s="1"/>
      <c r="E159" s="1"/>
    </row>
    <row r="160" spans="1:5">
      <c r="A160" s="1"/>
      <c r="B160" s="1"/>
      <c r="C160" s="1"/>
      <c r="D160" s="1"/>
      <c r="E160" s="1"/>
    </row>
    <row r="161" spans="1:5">
      <c r="A161" s="1"/>
      <c r="B161" s="1"/>
      <c r="C161" s="1"/>
      <c r="D161" s="1"/>
      <c r="E161" s="1"/>
    </row>
    <row r="162" spans="1:5">
      <c r="A162" s="1"/>
      <c r="B162" s="1"/>
      <c r="C162" s="1"/>
      <c r="D162" s="1"/>
      <c r="E162" s="1"/>
    </row>
    <row r="163" spans="1:5">
      <c r="A163" s="1"/>
      <c r="B163" s="1"/>
      <c r="C163" s="1"/>
      <c r="D163" s="1"/>
      <c r="E163" s="1"/>
    </row>
    <row r="164" spans="1:5">
      <c r="A164" s="1"/>
      <c r="B164" s="1"/>
      <c r="C164" s="1"/>
      <c r="D164" s="1"/>
      <c r="E164" s="1"/>
    </row>
    <row r="165" spans="1:5">
      <c r="A165" s="1"/>
      <c r="B165" s="1"/>
      <c r="C165" s="1"/>
      <c r="D165" s="1"/>
      <c r="E165" s="1"/>
    </row>
    <row r="166" spans="1:5">
      <c r="A166" s="1"/>
      <c r="B166" s="1"/>
      <c r="C166" s="1"/>
      <c r="D166" s="1"/>
      <c r="E166" s="1"/>
    </row>
    <row r="167" spans="1:5">
      <c r="A167" s="1"/>
      <c r="B167" s="1"/>
      <c r="C167" s="1"/>
      <c r="D167" s="1"/>
      <c r="E167" s="1"/>
    </row>
    <row r="168" spans="1:5">
      <c r="A168" s="1"/>
      <c r="B168" s="1"/>
      <c r="C168" s="1"/>
      <c r="D168" s="1"/>
      <c r="E168" s="1"/>
    </row>
    <row r="169" spans="1:5">
      <c r="A169" s="1"/>
      <c r="B169" s="1"/>
      <c r="C169" s="1"/>
      <c r="D169" s="1"/>
      <c r="E169" s="1"/>
    </row>
    <row r="170" spans="1:5">
      <c r="A170" s="1"/>
      <c r="B170" s="1"/>
      <c r="C170" s="1"/>
      <c r="D170" s="1"/>
      <c r="E170" s="1"/>
    </row>
    <row r="171" spans="1:5">
      <c r="A171" s="1"/>
      <c r="B171" s="1"/>
      <c r="C171" s="1"/>
      <c r="D171" s="1"/>
      <c r="E171" s="1"/>
    </row>
    <row r="172" spans="1:5">
      <c r="A172" s="1"/>
      <c r="B172" s="1"/>
      <c r="C172" s="1"/>
      <c r="D172" s="1"/>
      <c r="E172" s="1"/>
    </row>
    <row r="173" spans="1:5">
      <c r="A173" s="1"/>
      <c r="B173" s="1"/>
      <c r="C173" s="1"/>
      <c r="D173" s="1"/>
      <c r="E173" s="1"/>
    </row>
    <row r="174" spans="1:5">
      <c r="A174" s="1"/>
      <c r="B174" s="1"/>
      <c r="C174" s="1"/>
      <c r="D174" s="1"/>
      <c r="E174" s="1"/>
    </row>
    <row r="175" spans="1:5">
      <c r="A175" s="1"/>
      <c r="B175" s="1"/>
      <c r="C175" s="1"/>
      <c r="D175" s="1"/>
      <c r="E175" s="1"/>
    </row>
    <row r="176" spans="1:5">
      <c r="A176" s="1"/>
      <c r="B176" s="1"/>
      <c r="C176" s="1"/>
      <c r="D176" s="1"/>
      <c r="E176" s="1"/>
    </row>
    <row r="177" spans="1:5">
      <c r="A177" s="1"/>
      <c r="B177" s="1"/>
      <c r="C177" s="1"/>
      <c r="D177" s="1"/>
      <c r="E177" s="1"/>
    </row>
    <row r="178" spans="1:5">
      <c r="A178" s="1"/>
      <c r="B178" s="1"/>
      <c r="C178" s="1"/>
      <c r="D178" s="1"/>
      <c r="E178" s="1"/>
    </row>
    <row r="179" spans="1:5">
      <c r="A179" s="1"/>
      <c r="B179" s="1"/>
      <c r="C179" s="1"/>
      <c r="D179" s="1"/>
      <c r="E179" s="1"/>
    </row>
    <row r="180" spans="1:5">
      <c r="A180" s="1"/>
      <c r="B180" s="1"/>
      <c r="C180" s="1"/>
      <c r="D180" s="1"/>
      <c r="E180" s="1"/>
    </row>
    <row r="181" spans="1:5">
      <c r="A181" s="1"/>
      <c r="B181" s="1"/>
      <c r="C181" s="1"/>
      <c r="D181" s="1"/>
      <c r="E181" s="1"/>
    </row>
    <row r="182" spans="1:5">
      <c r="A182" s="1"/>
      <c r="B182" s="1"/>
      <c r="C182" s="1"/>
      <c r="D182" s="1"/>
      <c r="E182" s="1"/>
    </row>
    <row r="183" spans="1:5">
      <c r="A183" s="1"/>
      <c r="B183" s="1"/>
      <c r="C183" s="1"/>
      <c r="D183" s="1"/>
      <c r="E183" s="1"/>
    </row>
    <row r="184" spans="1:5">
      <c r="A184" s="1"/>
      <c r="B184" s="1"/>
      <c r="C184" s="1"/>
      <c r="D184" s="1"/>
      <c r="E184" s="1"/>
    </row>
    <row r="185" spans="1:5">
      <c r="A185" s="1"/>
      <c r="B185" s="1"/>
      <c r="C185" s="1"/>
      <c r="D185" s="1"/>
      <c r="E185" s="1"/>
    </row>
    <row r="186" spans="1:5">
      <c r="A186" s="1"/>
      <c r="B186" s="1"/>
      <c r="C186" s="1"/>
      <c r="D186" s="1"/>
      <c r="E186" s="1"/>
    </row>
    <row r="187" spans="1:5">
      <c r="A187" s="1"/>
      <c r="B187" s="1"/>
      <c r="C187" s="1"/>
      <c r="D187" s="1"/>
      <c r="E187" s="1"/>
    </row>
    <row r="188" spans="1:5">
      <c r="A188" s="1"/>
      <c r="B188" s="1"/>
      <c r="C188" s="1"/>
      <c r="D188" s="1"/>
      <c r="E188" s="1"/>
    </row>
    <row r="189" spans="1:5">
      <c r="A189" s="1"/>
      <c r="B189" s="1"/>
      <c r="C189" s="1"/>
      <c r="D189" s="1"/>
      <c r="E189" s="1"/>
    </row>
    <row r="190" spans="1:5">
      <c r="A190" s="1"/>
      <c r="B190" s="1"/>
      <c r="C190" s="1"/>
      <c r="D190" s="1"/>
      <c r="E190" s="1"/>
    </row>
    <row r="191" spans="1:5">
      <c r="A191" s="1"/>
      <c r="B191" s="1"/>
      <c r="C191" s="1"/>
      <c r="D191" s="1"/>
      <c r="E191" s="1"/>
    </row>
    <row r="192" spans="1:5">
      <c r="A192" s="1"/>
      <c r="B192" s="1"/>
      <c r="C192" s="1"/>
      <c r="D192" s="1"/>
      <c r="E192" s="1"/>
    </row>
    <row r="193" spans="1:5">
      <c r="A193" s="1"/>
      <c r="B193" s="1"/>
      <c r="C193" s="1"/>
      <c r="D193" s="1"/>
      <c r="E193" s="1"/>
    </row>
    <row r="194" spans="1:5">
      <c r="A194" s="1"/>
      <c r="B194" s="1"/>
      <c r="C194" s="1"/>
      <c r="D194" s="1"/>
      <c r="E194" s="1"/>
    </row>
    <row r="195" spans="1:5">
      <c r="A195" s="1"/>
      <c r="B195" s="1"/>
      <c r="C195" s="1"/>
      <c r="D195" s="1"/>
      <c r="E195" s="1"/>
    </row>
    <row r="196" spans="1:5">
      <c r="A196" s="1"/>
      <c r="B196" s="1"/>
      <c r="C196" s="1"/>
      <c r="D196" s="1"/>
      <c r="E196" s="1"/>
    </row>
    <row r="197" spans="1:5">
      <c r="A197" s="1"/>
      <c r="B197" s="1"/>
      <c r="C197" s="1"/>
      <c r="D197" s="1"/>
      <c r="E197" s="1"/>
    </row>
    <row r="198" spans="1:5">
      <c r="A198" s="1"/>
      <c r="B198" s="1"/>
      <c r="C198" s="1"/>
      <c r="D198" s="1"/>
      <c r="E198" s="1"/>
    </row>
    <row r="199" spans="1:5">
      <c r="A199" s="1"/>
      <c r="B199" s="1"/>
      <c r="C199" s="1"/>
      <c r="D199" s="1"/>
      <c r="E199" s="1"/>
    </row>
    <row r="200" spans="1:5">
      <c r="A200" s="1"/>
      <c r="B200" s="1"/>
      <c r="C200" s="1"/>
      <c r="D200" s="1"/>
      <c r="E200" s="1"/>
    </row>
    <row r="201" spans="1:5">
      <c r="A201" s="1"/>
      <c r="B201" s="1"/>
      <c r="C201" s="1"/>
      <c r="D201" s="1"/>
      <c r="E201" s="1"/>
    </row>
    <row r="202" spans="1:5">
      <c r="A202" s="1"/>
      <c r="B202" s="1"/>
      <c r="C202" s="1"/>
      <c r="D202" s="1"/>
      <c r="E202" s="1"/>
    </row>
    <row r="203" spans="1:5">
      <c r="A203" s="1"/>
      <c r="B203" s="1"/>
      <c r="C203" s="1"/>
      <c r="D203" s="1"/>
      <c r="E203" s="1"/>
    </row>
    <row r="204" spans="1:5">
      <c r="A204" s="1"/>
      <c r="B204" s="1"/>
      <c r="C204" s="1"/>
      <c r="D204" s="1"/>
      <c r="E204" s="1"/>
    </row>
    <row r="205" spans="1:5">
      <c r="A205" s="1"/>
      <c r="B205" s="1"/>
      <c r="C205" s="1"/>
      <c r="D205" s="1"/>
      <c r="E205" s="1"/>
    </row>
    <row r="206" spans="1:5">
      <c r="A206" s="1"/>
      <c r="B206" s="1"/>
      <c r="C206" s="1"/>
      <c r="D206" s="1"/>
      <c r="E206" s="1"/>
    </row>
    <row r="207" spans="1:5">
      <c r="A207" s="1"/>
      <c r="B207" s="1"/>
      <c r="C207" s="1"/>
      <c r="D207" s="1"/>
      <c r="E207" s="1"/>
    </row>
    <row r="208" spans="1:5">
      <c r="A208" s="1"/>
      <c r="B208" s="1"/>
      <c r="C208" s="1"/>
      <c r="D208" s="1"/>
      <c r="E208" s="1"/>
    </row>
    <row r="209" spans="1:5">
      <c r="A209" s="1"/>
      <c r="B209" s="1"/>
      <c r="C209" s="1"/>
      <c r="D209" s="1"/>
      <c r="E209" s="1"/>
    </row>
    <row r="210" spans="1:5">
      <c r="A210" s="1"/>
      <c r="B210" s="1"/>
      <c r="C210" s="1"/>
      <c r="D210" s="1"/>
      <c r="E210" s="1"/>
    </row>
    <row r="211" spans="1:5">
      <c r="A211" s="1"/>
      <c r="B211" s="1"/>
      <c r="C211" s="1"/>
      <c r="D211" s="1"/>
      <c r="E211" s="1"/>
    </row>
    <row r="212" spans="1:5">
      <c r="A212" s="1"/>
      <c r="B212" s="1"/>
      <c r="C212" s="1"/>
      <c r="D212" s="1"/>
      <c r="E212" s="1"/>
    </row>
    <row r="213" spans="1:5">
      <c r="A213" s="1"/>
      <c r="B213" s="1"/>
      <c r="C213" s="1"/>
      <c r="D213" s="1"/>
      <c r="E213" s="1"/>
    </row>
    <row r="214" spans="1:5">
      <c r="A214" s="1"/>
      <c r="B214" s="1"/>
      <c r="C214" s="1"/>
      <c r="D214" s="1"/>
      <c r="E214" s="1"/>
    </row>
    <row r="215" spans="1:5">
      <c r="A215" s="1"/>
      <c r="B215" s="1"/>
      <c r="C215" s="1"/>
      <c r="D215" s="1"/>
      <c r="E215" s="1"/>
    </row>
    <row r="216" spans="1:5">
      <c r="A216" s="1"/>
      <c r="B216" s="1"/>
      <c r="C216" s="1"/>
      <c r="D216" s="1"/>
      <c r="E216" s="1"/>
    </row>
    <row r="217" spans="1:5">
      <c r="A217" s="1"/>
      <c r="B217" s="1"/>
      <c r="C217" s="1"/>
      <c r="D217" s="1"/>
      <c r="E217" s="1"/>
    </row>
    <row r="218" spans="1:5">
      <c r="A218" s="1"/>
      <c r="B218" s="1"/>
      <c r="C218" s="1"/>
      <c r="D218" s="1"/>
      <c r="E218" s="1"/>
    </row>
    <row r="219" spans="1:5">
      <c r="A219" s="1"/>
      <c r="B219" s="1"/>
      <c r="C219" s="1"/>
      <c r="D219" s="1"/>
      <c r="E219" s="1"/>
    </row>
    <row r="220" spans="1:5">
      <c r="A220" s="1"/>
      <c r="B220" s="1"/>
      <c r="C220" s="1"/>
      <c r="D220" s="1"/>
      <c r="E220" s="1"/>
    </row>
    <row r="221" spans="1:5">
      <c r="A221" s="1"/>
      <c r="B221" s="1"/>
      <c r="C221" s="1"/>
      <c r="D221" s="1"/>
      <c r="E221" s="1"/>
    </row>
    <row r="222" spans="1:5">
      <c r="A222" s="1"/>
      <c r="B222" s="1"/>
      <c r="C222" s="1"/>
      <c r="D222" s="1"/>
      <c r="E222" s="1"/>
    </row>
    <row r="223" spans="1:5">
      <c r="A223" s="1"/>
      <c r="B223" s="1"/>
      <c r="C223" s="1"/>
      <c r="D223" s="1"/>
      <c r="E223" s="1"/>
    </row>
    <row r="224" spans="1:5">
      <c r="A224" s="1"/>
      <c r="B224" s="1"/>
      <c r="C224" s="1"/>
      <c r="D224" s="1"/>
      <c r="E224" s="1"/>
    </row>
    <row r="225" spans="1:5">
      <c r="A225" s="1"/>
      <c r="B225" s="1"/>
      <c r="C225" s="1"/>
      <c r="D225" s="1"/>
      <c r="E225" s="1"/>
    </row>
    <row r="226" spans="1:5">
      <c r="A226" s="1"/>
      <c r="B226" s="1"/>
      <c r="C226" s="1"/>
      <c r="D226" s="1"/>
      <c r="E226" s="1"/>
    </row>
    <row r="227" spans="1:5">
      <c r="A227" s="1"/>
      <c r="B227" s="1"/>
      <c r="C227" s="1"/>
      <c r="D227" s="1"/>
      <c r="E227" s="1"/>
    </row>
    <row r="228" spans="1:5">
      <c r="A228" s="1"/>
      <c r="B228" s="1"/>
      <c r="C228" s="1"/>
      <c r="D228" s="1"/>
      <c r="E228" s="1"/>
    </row>
    <row r="229" spans="1:5">
      <c r="A229" s="1"/>
      <c r="B229" s="1"/>
      <c r="C229" s="1"/>
      <c r="D229" s="1"/>
      <c r="E229" s="1"/>
    </row>
    <row r="230" spans="1:5">
      <c r="A230" s="1"/>
      <c r="B230" s="1"/>
      <c r="C230" s="1"/>
      <c r="D230" s="1"/>
      <c r="E230" s="1"/>
    </row>
    <row r="231" spans="1:5">
      <c r="A231" s="1"/>
      <c r="B231" s="1"/>
      <c r="C231" s="1"/>
      <c r="D231" s="1"/>
      <c r="E231" s="1"/>
    </row>
    <row r="232" spans="1:5">
      <c r="A232" s="1"/>
      <c r="B232" s="1"/>
      <c r="C232" s="1"/>
      <c r="D232" s="1"/>
      <c r="E232" s="1"/>
    </row>
    <row r="233" spans="1:5">
      <c r="A233" s="1"/>
      <c r="B233" s="1"/>
      <c r="C233" s="1"/>
      <c r="D233" s="1"/>
      <c r="E233" s="1"/>
    </row>
    <row r="234" spans="1:5">
      <c r="A234" s="1"/>
      <c r="B234" s="1"/>
      <c r="C234" s="1"/>
      <c r="D234" s="1"/>
      <c r="E234" s="1"/>
    </row>
    <row r="235" spans="1:5">
      <c r="A235" s="1"/>
      <c r="B235" s="1"/>
      <c r="C235" s="1"/>
      <c r="D235" s="1"/>
      <c r="E235" s="1"/>
    </row>
    <row r="236" spans="1:5">
      <c r="A236" s="1"/>
      <c r="B236" s="1"/>
      <c r="C236" s="1"/>
      <c r="D236" s="1"/>
      <c r="E236" s="1"/>
    </row>
    <row r="237" spans="1:5">
      <c r="A237" s="1"/>
      <c r="B237" s="1"/>
      <c r="C237" s="1"/>
      <c r="D237" s="1"/>
      <c r="E237" s="1"/>
    </row>
    <row r="238" spans="1:5">
      <c r="A238" s="1"/>
      <c r="B238" s="1"/>
      <c r="C238" s="1"/>
      <c r="D238" s="1"/>
      <c r="E238" s="1"/>
    </row>
    <row r="239" spans="1:5">
      <c r="A239" s="1"/>
      <c r="B239" s="1"/>
      <c r="C239" s="1"/>
      <c r="D239" s="1"/>
      <c r="E239" s="1"/>
    </row>
    <row r="240" spans="1:5">
      <c r="A240" s="1"/>
      <c r="B240" s="1"/>
      <c r="C240" s="1"/>
      <c r="D240" s="1"/>
      <c r="E240" s="1"/>
    </row>
    <row r="241" spans="1:5">
      <c r="A241" s="1"/>
      <c r="B241" s="1"/>
      <c r="C241" s="1"/>
      <c r="D241" s="1"/>
      <c r="E241" s="1"/>
    </row>
    <row r="242" spans="1:5">
      <c r="A242" s="1"/>
      <c r="B242" s="1"/>
      <c r="C242" s="1"/>
      <c r="D242" s="1"/>
      <c r="E242" s="1"/>
    </row>
    <row r="243" spans="1:5">
      <c r="A243" s="1"/>
      <c r="B243" s="1"/>
      <c r="C243" s="1"/>
      <c r="D243" s="1"/>
      <c r="E243" s="1"/>
    </row>
    <row r="244" spans="1:5">
      <c r="A244" s="1"/>
      <c r="B244" s="1"/>
      <c r="C244" s="1"/>
      <c r="D244" s="1"/>
      <c r="E244" s="1"/>
    </row>
    <row r="245" spans="1:5">
      <c r="A245" s="1"/>
      <c r="B245" s="1"/>
      <c r="C245" s="1"/>
      <c r="D245" s="1"/>
      <c r="E245" s="1"/>
    </row>
    <row r="246" spans="1:5">
      <c r="A246" s="1"/>
      <c r="B246" s="1"/>
      <c r="C246" s="1"/>
      <c r="D246" s="1"/>
      <c r="E246" s="1"/>
    </row>
    <row r="247" spans="1:5">
      <c r="A247" s="1"/>
      <c r="B247" s="1"/>
      <c r="C247" s="1"/>
      <c r="D247" s="1"/>
      <c r="E247" s="1"/>
    </row>
    <row r="248" spans="1:5">
      <c r="A248" s="1"/>
      <c r="B248" s="1"/>
      <c r="C248" s="1"/>
      <c r="D248" s="1"/>
      <c r="E248" s="1"/>
    </row>
    <row r="249" spans="1:5">
      <c r="A249" s="1"/>
      <c r="B249" s="1"/>
      <c r="C249" s="1"/>
      <c r="D249" s="1"/>
      <c r="E249" s="1"/>
    </row>
    <row r="250" spans="1:5">
      <c r="A250" s="1"/>
      <c r="B250" s="1"/>
      <c r="C250" s="1"/>
      <c r="D250" s="1"/>
      <c r="E250" s="1"/>
    </row>
    <row r="251" spans="1:5">
      <c r="A251" s="1"/>
      <c r="B251" s="1"/>
      <c r="C251" s="1"/>
      <c r="D251" s="1"/>
      <c r="E251" s="1"/>
    </row>
    <row r="252" spans="1:5">
      <c r="A252" s="1"/>
      <c r="B252" s="1"/>
      <c r="C252" s="1"/>
      <c r="D252" s="1"/>
      <c r="E252" s="1"/>
    </row>
    <row r="253" spans="1:5">
      <c r="A253" s="1"/>
      <c r="B253" s="1"/>
      <c r="C253" s="1"/>
      <c r="D253" s="1"/>
      <c r="E253" s="1"/>
    </row>
    <row r="254" spans="1:5">
      <c r="A254" s="1"/>
      <c r="B254" s="1"/>
      <c r="C254" s="1"/>
      <c r="D254" s="1"/>
      <c r="E254" s="1"/>
    </row>
    <row r="255" spans="1:5">
      <c r="A255" s="1"/>
      <c r="B255" s="1"/>
      <c r="C255" s="1"/>
      <c r="D255" s="1"/>
      <c r="E255" s="1"/>
    </row>
    <row r="256" spans="1:5">
      <c r="A256" s="1"/>
      <c r="B256" s="1"/>
      <c r="C256" s="1"/>
      <c r="D256" s="1"/>
      <c r="E256" s="1"/>
    </row>
    <row r="257" spans="1:5">
      <c r="A257" s="1"/>
      <c r="B257" s="1"/>
      <c r="C257" s="1"/>
      <c r="D257" s="1"/>
      <c r="E257" s="1"/>
    </row>
    <row r="258" spans="1:5">
      <c r="A258" s="1"/>
      <c r="B258" s="1"/>
      <c r="C258" s="1"/>
      <c r="D258" s="1"/>
      <c r="E258" s="1"/>
    </row>
    <row r="259" spans="1:5">
      <c r="A259" s="1"/>
      <c r="B259" s="1"/>
      <c r="C259" s="1"/>
      <c r="D259" s="1"/>
      <c r="E259" s="1"/>
    </row>
    <row r="260" spans="1:5">
      <c r="A260" s="1"/>
      <c r="B260" s="1"/>
      <c r="C260" s="1"/>
      <c r="D260" s="1"/>
      <c r="E260" s="1"/>
    </row>
    <row r="261" spans="1:5">
      <c r="A261" s="1"/>
      <c r="B261" s="1"/>
      <c r="C261" s="1"/>
      <c r="D261" s="1"/>
      <c r="E261" s="1"/>
    </row>
    <row r="262" spans="1:5">
      <c r="A262" s="1"/>
      <c r="B262" s="1"/>
      <c r="C262" s="1"/>
      <c r="D262" s="1"/>
      <c r="E262" s="1"/>
    </row>
    <row r="263" spans="1:5">
      <c r="A263" s="1"/>
      <c r="B263" s="1"/>
      <c r="C263" s="1"/>
      <c r="D263" s="1"/>
      <c r="E263" s="1"/>
    </row>
    <row r="264" spans="1:5">
      <c r="A264" s="1"/>
      <c r="B264" s="1"/>
      <c r="C264" s="1"/>
      <c r="D264" s="1"/>
      <c r="E264" s="1"/>
    </row>
    <row r="265" spans="1:5">
      <c r="A265" s="1"/>
      <c r="B265" s="1"/>
      <c r="C265" s="1"/>
      <c r="D265" s="1"/>
      <c r="E265" s="1"/>
    </row>
    <row r="266" spans="1:5">
      <c r="A266" s="1"/>
      <c r="B266" s="1"/>
      <c r="C266" s="1"/>
      <c r="D266" s="1"/>
      <c r="E266" s="1"/>
    </row>
    <row r="267" spans="1:5">
      <c r="A267" s="1"/>
      <c r="B267" s="1"/>
      <c r="C267" s="1"/>
      <c r="D267" s="1"/>
      <c r="E267" s="1"/>
    </row>
    <row r="268" spans="1:5">
      <c r="A268" s="1"/>
      <c r="B268" s="1"/>
      <c r="C268" s="1"/>
      <c r="D268" s="1"/>
      <c r="E268" s="1"/>
    </row>
    <row r="269" spans="1:5">
      <c r="A269" s="1"/>
      <c r="B269" s="1"/>
      <c r="C269" s="1"/>
      <c r="D269" s="1"/>
      <c r="E269" s="1"/>
    </row>
    <row r="270" spans="1:5">
      <c r="A270" s="1"/>
      <c r="B270" s="1"/>
      <c r="C270" s="1"/>
      <c r="D270" s="1"/>
      <c r="E270" s="1"/>
    </row>
    <row r="271" spans="1:5">
      <c r="A271" s="1"/>
      <c r="B271" s="1"/>
      <c r="C271" s="1"/>
      <c r="D271" s="1"/>
      <c r="E271" s="1"/>
    </row>
    <row r="272" spans="1:5">
      <c r="A272" s="1"/>
      <c r="B272" s="1"/>
      <c r="C272" s="1"/>
      <c r="D272" s="1"/>
      <c r="E272" s="1"/>
    </row>
    <row r="273" spans="1:5">
      <c r="A273" s="1"/>
      <c r="B273" s="1"/>
      <c r="C273" s="1"/>
      <c r="D273" s="1"/>
      <c r="E273" s="1"/>
    </row>
    <row r="274" spans="1:5">
      <c r="A274" s="1"/>
      <c r="B274" s="1"/>
      <c r="C274" s="1"/>
      <c r="D274" s="1"/>
      <c r="E274" s="1"/>
    </row>
    <row r="275" spans="1:5">
      <c r="A275" s="1"/>
      <c r="B275" s="1"/>
      <c r="C275" s="1"/>
      <c r="D275" s="1"/>
      <c r="E275" s="1"/>
    </row>
    <row r="276" spans="1:5">
      <c r="A276" s="1"/>
      <c r="B276" s="1"/>
      <c r="C276" s="1"/>
      <c r="D276" s="1"/>
      <c r="E276" s="1"/>
    </row>
    <row r="277" spans="1:5">
      <c r="A277" s="1"/>
      <c r="B277" s="1"/>
      <c r="C277" s="1"/>
      <c r="D277" s="1"/>
      <c r="E277" s="1"/>
    </row>
    <row r="278" spans="1:5">
      <c r="A278" s="1"/>
      <c r="B278" s="1"/>
      <c r="C278" s="1"/>
      <c r="D278" s="1"/>
      <c r="E278" s="1"/>
    </row>
    <row r="279" spans="1:5">
      <c r="A279" s="1"/>
      <c r="B279" s="1"/>
      <c r="C279" s="1"/>
      <c r="D279" s="1"/>
      <c r="E279" s="1"/>
    </row>
    <row r="280" spans="1:5">
      <c r="A280" s="1"/>
      <c r="B280" s="1"/>
      <c r="C280" s="1"/>
      <c r="D280" s="1"/>
      <c r="E280" s="1"/>
    </row>
    <row r="281" spans="1:5">
      <c r="A281" s="1"/>
      <c r="B281" s="1"/>
      <c r="C281" s="1"/>
      <c r="D281" s="1"/>
      <c r="E281" s="1"/>
    </row>
    <row r="282" spans="1:5">
      <c r="A282" s="1"/>
      <c r="B282" s="1"/>
      <c r="C282" s="1"/>
      <c r="D282" s="1"/>
      <c r="E282" s="1"/>
    </row>
    <row r="283" spans="1:5">
      <c r="A283" s="1"/>
      <c r="B283" s="1"/>
      <c r="C283" s="1"/>
      <c r="D283" s="1"/>
      <c r="E283" s="1"/>
    </row>
    <row r="284" spans="1:5">
      <c r="A284" s="1"/>
      <c r="B284" s="1"/>
      <c r="C284" s="1"/>
      <c r="D284" s="1"/>
      <c r="E284" s="1"/>
    </row>
    <row r="285" spans="1:5">
      <c r="A285" s="1"/>
      <c r="B285" s="1"/>
      <c r="C285" s="1"/>
      <c r="D285" s="1"/>
      <c r="E285" s="1"/>
    </row>
    <row r="286" spans="1:5">
      <c r="A286" s="1"/>
      <c r="B286" s="1"/>
      <c r="C286" s="1"/>
      <c r="D286" s="1"/>
      <c r="E286" s="1"/>
    </row>
    <row r="287" spans="1:5">
      <c r="A287" s="1"/>
      <c r="B287" s="1"/>
      <c r="C287" s="1"/>
      <c r="D287" s="1"/>
      <c r="E287" s="1"/>
    </row>
    <row r="288" spans="1:5">
      <c r="A288" s="1"/>
      <c r="B288" s="1"/>
      <c r="C288" s="1"/>
      <c r="D288" s="1"/>
      <c r="E288" s="1"/>
    </row>
    <row r="289" spans="1:5">
      <c r="A289" s="1"/>
      <c r="B289" s="1"/>
      <c r="C289" s="1"/>
      <c r="D289" s="1"/>
      <c r="E289" s="1"/>
    </row>
    <row r="290" spans="1:5">
      <c r="A290" s="1"/>
      <c r="B290" s="1"/>
      <c r="C290" s="1"/>
      <c r="D290" s="1"/>
      <c r="E290" s="1"/>
    </row>
    <row r="291" spans="1:5">
      <c r="A291" s="1"/>
      <c r="B291" s="1"/>
      <c r="C291" s="1"/>
      <c r="D291" s="1"/>
      <c r="E291" s="1"/>
    </row>
    <row r="292" spans="1:5">
      <c r="A292" s="1"/>
      <c r="B292" s="1"/>
      <c r="C292" s="1"/>
      <c r="D292" s="1"/>
      <c r="E292" s="1"/>
    </row>
    <row r="293" spans="1:5">
      <c r="A293" s="1"/>
      <c r="B293" s="1"/>
      <c r="C293" s="1"/>
      <c r="D293" s="1"/>
      <c r="E293" s="1"/>
    </row>
    <row r="294" spans="1:5">
      <c r="A294" s="1"/>
      <c r="B294" s="1"/>
      <c r="C294" s="1"/>
      <c r="D294" s="1"/>
      <c r="E294" s="1"/>
    </row>
    <row r="295" spans="1:5">
      <c r="A295" s="1"/>
      <c r="B295" s="1"/>
      <c r="C295" s="1"/>
      <c r="D295" s="1"/>
      <c r="E295" s="1"/>
    </row>
    <row r="296" spans="1:5">
      <c r="A296" s="1"/>
      <c r="B296" s="1"/>
      <c r="C296" s="1"/>
      <c r="D296" s="1"/>
      <c r="E296" s="1"/>
    </row>
    <row r="297" spans="1:5">
      <c r="A297" s="1"/>
      <c r="B297" s="1"/>
      <c r="C297" s="1"/>
      <c r="D297" s="1"/>
      <c r="E297" s="1"/>
    </row>
    <row r="298" spans="1:5">
      <c r="A298" s="1"/>
      <c r="B298" s="1"/>
      <c r="C298" s="1"/>
      <c r="D298" s="1"/>
      <c r="E298" s="1"/>
    </row>
    <row r="299" spans="1:5">
      <c r="A299" s="1"/>
      <c r="B299" s="1"/>
      <c r="C299" s="1"/>
      <c r="D299" s="1"/>
      <c r="E299" s="1"/>
    </row>
    <row r="300" spans="1:5">
      <c r="A300" s="1"/>
      <c r="B300" s="1"/>
      <c r="C300" s="1"/>
      <c r="D300" s="1"/>
      <c r="E300" s="1"/>
    </row>
    <row r="301" spans="1:5">
      <c r="A301" s="1"/>
      <c r="B301" s="1"/>
      <c r="C301" s="1"/>
      <c r="D301" s="1"/>
      <c r="E301" s="1"/>
    </row>
    <row r="302" spans="1:5">
      <c r="A302" s="1"/>
      <c r="B302" s="1"/>
      <c r="C302" s="1"/>
      <c r="D302" s="1"/>
      <c r="E302" s="1"/>
    </row>
    <row r="303" spans="1:5">
      <c r="A303" s="1"/>
      <c r="B303" s="1"/>
      <c r="C303" s="1"/>
      <c r="D303" s="1"/>
      <c r="E303" s="1"/>
    </row>
    <row r="304" spans="1:5">
      <c r="A304" s="1"/>
      <c r="B304" s="1"/>
      <c r="C304" s="1"/>
      <c r="D304" s="1"/>
      <c r="E304" s="1"/>
    </row>
    <row r="305" spans="1:5">
      <c r="A305" s="1"/>
      <c r="B305" s="1"/>
      <c r="C305" s="1"/>
      <c r="D305" s="1"/>
      <c r="E305" s="1"/>
    </row>
    <row r="306" spans="1:5">
      <c r="A306" s="1"/>
      <c r="B306" s="1"/>
      <c r="C306" s="1"/>
      <c r="D306" s="1"/>
      <c r="E306"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76"/>
  <sheetViews>
    <sheetView workbookViewId="0"/>
  </sheetViews>
  <sheetFormatPr defaultRowHeight="12.75"/>
  <cols>
    <col min="1" max="1" width="23.85546875" customWidth="1"/>
    <col min="5" max="5" width="23" customWidth="1"/>
    <col min="8" max="8" width="15.85546875" customWidth="1"/>
  </cols>
  <sheetData>
    <row r="1" spans="1:5">
      <c r="A1" t="s">
        <v>33</v>
      </c>
    </row>
    <row r="4" spans="1:5">
      <c r="A4" t="s">
        <v>36</v>
      </c>
      <c r="B4" s="4" t="s">
        <v>9</v>
      </c>
      <c r="C4" s="4" t="s">
        <v>39</v>
      </c>
      <c r="D4" s="4"/>
      <c r="E4" s="4" t="s">
        <v>38</v>
      </c>
    </row>
    <row r="6" spans="1:5" s="1" customFormat="1">
      <c r="A6" s="1" t="s">
        <v>37</v>
      </c>
      <c r="B6" s="1">
        <v>600</v>
      </c>
      <c r="C6" s="1">
        <v>2008</v>
      </c>
      <c r="E6" s="1" t="s">
        <v>40</v>
      </c>
    </row>
    <row r="7" spans="1:5" s="1" customFormat="1">
      <c r="A7" s="1" t="s">
        <v>41</v>
      </c>
      <c r="B7" s="1">
        <v>84</v>
      </c>
      <c r="C7" s="1">
        <v>2008</v>
      </c>
      <c r="E7" s="1" t="s">
        <v>40</v>
      </c>
    </row>
    <row r="8" spans="1:5" s="1" customFormat="1">
      <c r="A8" s="1" t="s">
        <v>42</v>
      </c>
      <c r="B8" s="1">
        <v>556</v>
      </c>
      <c r="E8" s="1" t="s">
        <v>43</v>
      </c>
    </row>
    <row r="9" spans="1:5" s="1" customFormat="1">
      <c r="A9" s="1" t="s">
        <v>131</v>
      </c>
    </row>
    <row r="10" spans="1:5" s="1" customFormat="1">
      <c r="A10" s="1" t="s">
        <v>51</v>
      </c>
    </row>
    <row r="11" spans="1:5" s="1" customFormat="1"/>
    <row r="12" spans="1:5" s="1" customFormat="1"/>
    <row r="13" spans="1:5" s="1" customFormat="1">
      <c r="A13" s="4" t="s">
        <v>156</v>
      </c>
    </row>
    <row r="14" spans="1:5" s="1" customFormat="1"/>
    <row r="15" spans="1:5" s="1" customFormat="1">
      <c r="A15" s="1" t="s">
        <v>132</v>
      </c>
    </row>
    <row r="16" spans="1:5" s="1" customFormat="1">
      <c r="A16" s="1" t="s">
        <v>20</v>
      </c>
      <c r="B16" s="1">
        <v>1000</v>
      </c>
      <c r="E16" s="1" t="s">
        <v>157</v>
      </c>
    </row>
    <row r="17" spans="1:5" s="1" customFormat="1"/>
    <row r="18" spans="1:5" s="1" customFormat="1"/>
    <row r="19" spans="1:5" s="1" customFormat="1">
      <c r="A19" s="4" t="s">
        <v>62</v>
      </c>
    </row>
    <row r="20" spans="1:5" s="1" customFormat="1"/>
    <row r="21" spans="1:5" s="1" customFormat="1">
      <c r="A21" s="1" t="s">
        <v>64</v>
      </c>
      <c r="B21" s="1">
        <v>3707</v>
      </c>
      <c r="C21" s="1">
        <v>2008</v>
      </c>
      <c r="D21" s="1" t="s">
        <v>65</v>
      </c>
      <c r="E21" s="1" t="s">
        <v>66</v>
      </c>
    </row>
    <row r="22" spans="1:5" s="1" customFormat="1"/>
    <row r="23" spans="1:5" s="1" customFormat="1"/>
    <row r="24" spans="1:5" s="1" customFormat="1">
      <c r="A24" s="4" t="s">
        <v>121</v>
      </c>
    </row>
    <row r="25" spans="1:5" s="1" customFormat="1"/>
    <row r="26" spans="1:5" s="1" customFormat="1">
      <c r="A26" s="1" t="s">
        <v>0</v>
      </c>
      <c r="B26" s="1" t="s">
        <v>158</v>
      </c>
      <c r="D26" s="1" t="s">
        <v>159</v>
      </c>
    </row>
    <row r="27" spans="1:5" s="1" customFormat="1"/>
    <row r="28" spans="1:5" s="1" customFormat="1"/>
    <row r="29" spans="1:5" s="1" customFormat="1">
      <c r="A29" s="4" t="s">
        <v>55</v>
      </c>
    </row>
    <row r="30" spans="1:5" s="1" customFormat="1"/>
    <row r="31" spans="1:5" s="1" customFormat="1">
      <c r="A31" s="1" t="s">
        <v>56</v>
      </c>
      <c r="B31" s="1">
        <v>103</v>
      </c>
      <c r="E31" s="1" t="s">
        <v>57</v>
      </c>
    </row>
    <row r="32" spans="1:5" s="1" customFormat="1">
      <c r="A32" s="1" t="s">
        <v>161</v>
      </c>
    </row>
    <row r="33" spans="1:4" s="1" customFormat="1"/>
    <row r="34" spans="1:4" s="1" customFormat="1"/>
    <row r="35" spans="1:4" s="1" customFormat="1">
      <c r="A35" s="4" t="s">
        <v>113</v>
      </c>
    </row>
    <row r="36" spans="1:4" s="1" customFormat="1"/>
    <row r="37" spans="1:4" s="1" customFormat="1">
      <c r="A37" s="1" t="s">
        <v>0</v>
      </c>
      <c r="B37" s="1">
        <f>SUM(B39:B43)</f>
        <v>10000</v>
      </c>
    </row>
    <row r="38" spans="1:4" s="1" customFormat="1"/>
    <row r="39" spans="1:4" s="1" customFormat="1">
      <c r="A39" s="1" t="s">
        <v>93</v>
      </c>
      <c r="B39" s="1">
        <v>4300</v>
      </c>
      <c r="C39" s="1">
        <v>2006</v>
      </c>
      <c r="D39" s="1" t="s">
        <v>73</v>
      </c>
    </row>
    <row r="40" spans="1:4" s="1" customFormat="1">
      <c r="A40" s="1" t="s">
        <v>94</v>
      </c>
      <c r="B40" s="1">
        <v>2600</v>
      </c>
      <c r="C40" s="1">
        <v>2006</v>
      </c>
      <c r="D40" s="1" t="s">
        <v>73</v>
      </c>
    </row>
    <row r="41" spans="1:4" s="1" customFormat="1">
      <c r="A41" s="1" t="s">
        <v>95</v>
      </c>
      <c r="B41" s="1">
        <v>1900</v>
      </c>
      <c r="C41" s="1">
        <v>2006</v>
      </c>
      <c r="D41" s="1" t="s">
        <v>73</v>
      </c>
    </row>
    <row r="42" spans="1:4" s="1" customFormat="1">
      <c r="A42" s="1" t="s">
        <v>96</v>
      </c>
      <c r="B42" s="1">
        <v>200</v>
      </c>
      <c r="C42" s="1">
        <v>2006</v>
      </c>
      <c r="D42" s="1" t="s">
        <v>73</v>
      </c>
    </row>
    <row r="43" spans="1:4" s="1" customFormat="1">
      <c r="A43" s="1" t="s">
        <v>114</v>
      </c>
      <c r="B43" s="1">
        <v>1000</v>
      </c>
      <c r="C43" s="1">
        <v>2010</v>
      </c>
      <c r="D43" s="1" t="s">
        <v>115</v>
      </c>
    </row>
    <row r="44" spans="1:4" s="1" customFormat="1"/>
    <row r="45" spans="1:4" s="1" customFormat="1"/>
    <row r="46" spans="1:4" s="1" customFormat="1">
      <c r="A46" s="4" t="s">
        <v>10</v>
      </c>
    </row>
    <row r="48" spans="1:4">
      <c r="A48" s="1" t="s">
        <v>154</v>
      </c>
      <c r="B48" s="1">
        <v>7</v>
      </c>
      <c r="D48" s="1" t="s">
        <v>155</v>
      </c>
    </row>
    <row r="49" spans="1:4">
      <c r="A49" s="1" t="s">
        <v>162</v>
      </c>
      <c r="B49" s="1">
        <v>370</v>
      </c>
      <c r="D49" s="1" t="s">
        <v>164</v>
      </c>
    </row>
    <row r="50" spans="1:4" s="1" customFormat="1">
      <c r="A50" s="1" t="s">
        <v>163</v>
      </c>
      <c r="B50" s="1">
        <f>B48*B49</f>
        <v>2590</v>
      </c>
    </row>
    <row r="51" spans="1:4" s="1" customFormat="1"/>
    <row r="52" spans="1:4" s="1" customFormat="1"/>
    <row r="53" spans="1:4" s="1" customFormat="1">
      <c r="A53" s="4" t="s">
        <v>84</v>
      </c>
    </row>
    <row r="54" spans="1:4" s="1" customFormat="1"/>
    <row r="55" spans="1:4" s="1" customFormat="1">
      <c r="A55" s="1" t="s">
        <v>85</v>
      </c>
      <c r="B55" s="2">
        <v>13600</v>
      </c>
      <c r="C55" s="1">
        <v>2009</v>
      </c>
      <c r="D55" s="14" t="s">
        <v>86</v>
      </c>
    </row>
    <row r="56" spans="1:4" s="1" customFormat="1"/>
    <row r="57" spans="1:4" s="1" customFormat="1"/>
    <row r="58" spans="1:4" s="1" customFormat="1">
      <c r="A58" s="4" t="s">
        <v>76</v>
      </c>
    </row>
    <row r="59" spans="1:4" s="1" customFormat="1"/>
    <row r="60" spans="1:4" s="1" customFormat="1">
      <c r="A60" s="1" t="s">
        <v>85</v>
      </c>
      <c r="B60" s="1" t="s">
        <v>165</v>
      </c>
      <c r="C60" s="1">
        <v>2009</v>
      </c>
      <c r="D60" s="18" t="s">
        <v>77</v>
      </c>
    </row>
    <row r="61" spans="1:4" s="1" customFormat="1"/>
    <row r="62" spans="1:4" s="1" customFormat="1"/>
    <row r="63" spans="1:4" s="1" customFormat="1">
      <c r="A63" s="4" t="s">
        <v>87</v>
      </c>
      <c r="B63" s="4">
        <f>SUM(B65:B67)</f>
        <v>570</v>
      </c>
      <c r="D63" s="1" t="s">
        <v>65</v>
      </c>
    </row>
    <row r="64" spans="1:4" s="1" customFormat="1"/>
    <row r="65" spans="1:5" s="1" customFormat="1">
      <c r="A65" s="1" t="s">
        <v>88</v>
      </c>
      <c r="B65" s="1">
        <v>211</v>
      </c>
      <c r="C65" s="1">
        <v>2009</v>
      </c>
      <c r="D65" s="1" t="s">
        <v>89</v>
      </c>
    </row>
    <row r="66" spans="1:5" s="1" customFormat="1">
      <c r="A66" s="1" t="s">
        <v>90</v>
      </c>
      <c r="B66" s="1">
        <f>258-211</f>
        <v>47</v>
      </c>
      <c r="C66" s="1">
        <v>2009</v>
      </c>
      <c r="D66" s="1" t="s">
        <v>89</v>
      </c>
      <c r="E66" s="1" t="s">
        <v>91</v>
      </c>
    </row>
    <row r="67" spans="1:5" s="1" customFormat="1">
      <c r="A67" s="1" t="s">
        <v>92</v>
      </c>
      <c r="B67" s="1">
        <v>312</v>
      </c>
      <c r="C67" s="1">
        <v>2009</v>
      </c>
      <c r="D67" s="1" t="s">
        <v>89</v>
      </c>
    </row>
    <row r="68" spans="1:5" s="1" customFormat="1"/>
    <row r="69" spans="1:5" s="1" customFormat="1"/>
    <row r="70" spans="1:5" s="1" customFormat="1"/>
    <row r="71" spans="1:5" s="1" customFormat="1"/>
    <row r="72" spans="1:5" s="1" customFormat="1"/>
    <row r="73" spans="1:5" s="1" customFormat="1"/>
    <row r="74" spans="1:5" s="1" customFormat="1"/>
    <row r="75" spans="1:5" s="1" customFormat="1"/>
    <row r="76" spans="1:5" s="1" customFormat="1"/>
  </sheetData>
  <hyperlinks>
    <hyperlink ref="D55"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dimension ref="A1:H27"/>
  <sheetViews>
    <sheetView workbookViewId="0"/>
  </sheetViews>
  <sheetFormatPr defaultRowHeight="12.75"/>
  <cols>
    <col min="1" max="1" width="22" customWidth="1"/>
    <col min="4" max="4" width="11.85546875" bestFit="1" customWidth="1"/>
  </cols>
  <sheetData>
    <row r="1" spans="1:8">
      <c r="A1" s="4" t="s">
        <v>130</v>
      </c>
    </row>
    <row r="2" spans="1:8">
      <c r="A2" s="4"/>
    </row>
    <row r="3" spans="1:8">
      <c r="A3" s="4"/>
    </row>
    <row r="4" spans="1:8">
      <c r="D4" s="4" t="s">
        <v>111</v>
      </c>
      <c r="F4" s="4" t="s">
        <v>62</v>
      </c>
      <c r="H4" s="4" t="s">
        <v>112</v>
      </c>
    </row>
    <row r="6" spans="1:8">
      <c r="A6" s="4" t="s">
        <v>93</v>
      </c>
      <c r="B6">
        <v>4300</v>
      </c>
      <c r="D6" s="15">
        <f>B6</f>
        <v>4300</v>
      </c>
    </row>
    <row r="7" spans="1:8">
      <c r="A7" s="4" t="s">
        <v>94</v>
      </c>
      <c r="B7">
        <v>2600</v>
      </c>
      <c r="D7">
        <f>B7</f>
        <v>2600</v>
      </c>
    </row>
    <row r="8" spans="1:8">
      <c r="A8" s="4" t="s">
        <v>95</v>
      </c>
      <c r="B8">
        <v>1900</v>
      </c>
      <c r="D8">
        <f>B8</f>
        <v>1900</v>
      </c>
    </row>
    <row r="9" spans="1:8">
      <c r="A9" s="4" t="s">
        <v>96</v>
      </c>
      <c r="B9">
        <v>209</v>
      </c>
      <c r="D9">
        <f>B9</f>
        <v>209</v>
      </c>
    </row>
    <row r="10" spans="1:8">
      <c r="A10" s="4" t="s">
        <v>97</v>
      </c>
      <c r="B10">
        <v>2700</v>
      </c>
      <c r="F10">
        <f>B10</f>
        <v>2700</v>
      </c>
    </row>
    <row r="11" spans="1:8">
      <c r="A11" s="4" t="s">
        <v>98</v>
      </c>
      <c r="B11">
        <v>2300</v>
      </c>
      <c r="F11">
        <f>B11</f>
        <v>2300</v>
      </c>
    </row>
    <row r="12" spans="1:8">
      <c r="A12" s="4" t="s">
        <v>99</v>
      </c>
      <c r="B12">
        <v>1600</v>
      </c>
      <c r="F12">
        <f>B12</f>
        <v>1600</v>
      </c>
    </row>
    <row r="13" spans="1:8">
      <c r="A13" s="4" t="s">
        <v>100</v>
      </c>
      <c r="B13">
        <v>1400</v>
      </c>
      <c r="F13">
        <f>B13</f>
        <v>1400</v>
      </c>
    </row>
    <row r="14" spans="1:8">
      <c r="A14" s="4" t="s">
        <v>101</v>
      </c>
      <c r="B14">
        <v>1200</v>
      </c>
      <c r="F14">
        <f>B14</f>
        <v>1200</v>
      </c>
    </row>
    <row r="15" spans="1:8">
      <c r="A15" s="4" t="s">
        <v>102</v>
      </c>
      <c r="B15">
        <v>436</v>
      </c>
      <c r="H15">
        <f>B15</f>
        <v>436</v>
      </c>
    </row>
    <row r="16" spans="1:8">
      <c r="A16" s="4" t="s">
        <v>103</v>
      </c>
      <c r="B16">
        <v>342</v>
      </c>
      <c r="H16">
        <f>B16</f>
        <v>342</v>
      </c>
    </row>
    <row r="17" spans="1:8">
      <c r="A17" s="4" t="s">
        <v>104</v>
      </c>
      <c r="B17">
        <v>459</v>
      </c>
      <c r="F17">
        <f>B17</f>
        <v>459</v>
      </c>
    </row>
    <row r="18" spans="1:8">
      <c r="A18" s="4" t="s">
        <v>134</v>
      </c>
      <c r="B18">
        <v>315</v>
      </c>
      <c r="D18">
        <f>B18</f>
        <v>315</v>
      </c>
    </row>
    <row r="19" spans="1:8">
      <c r="A19" s="4" t="s">
        <v>105</v>
      </c>
      <c r="B19">
        <v>525</v>
      </c>
      <c r="H19">
        <f>B19</f>
        <v>525</v>
      </c>
    </row>
    <row r="20" spans="1:8">
      <c r="A20" s="4" t="s">
        <v>106</v>
      </c>
      <c r="B20">
        <v>135</v>
      </c>
      <c r="H20">
        <f>B20</f>
        <v>135</v>
      </c>
    </row>
    <row r="21" spans="1:8">
      <c r="A21" s="4" t="s">
        <v>107</v>
      </c>
      <c r="B21">
        <v>550</v>
      </c>
      <c r="H21">
        <f>B21</f>
        <v>550</v>
      </c>
    </row>
    <row r="22" spans="1:8">
      <c r="A22" s="4" t="s">
        <v>108</v>
      </c>
      <c r="B22">
        <v>480</v>
      </c>
      <c r="H22">
        <f>B22</f>
        <v>480</v>
      </c>
    </row>
    <row r="23" spans="1:8">
      <c r="A23" s="4" t="s">
        <v>109</v>
      </c>
      <c r="B23">
        <v>226</v>
      </c>
      <c r="H23">
        <f>B23</f>
        <v>226</v>
      </c>
    </row>
    <row r="25" spans="1:8">
      <c r="A25" s="4" t="s">
        <v>110</v>
      </c>
      <c r="B25">
        <f>SUM(B6:B23)</f>
        <v>21677</v>
      </c>
      <c r="D25">
        <f>SUM(D6:D23)</f>
        <v>9324</v>
      </c>
      <c r="F25">
        <f>SUM(F6:F23)</f>
        <v>9659</v>
      </c>
      <c r="H25">
        <f>SUM(H6:H23)</f>
        <v>2694</v>
      </c>
    </row>
    <row r="27" spans="1:8">
      <c r="A27" s="1"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62"/>
  <sheetViews>
    <sheetView workbookViewId="0"/>
  </sheetViews>
  <sheetFormatPr defaultRowHeight="12.75"/>
  <cols>
    <col min="1" max="1" width="58.7109375" bestFit="1" customWidth="1"/>
  </cols>
  <sheetData>
    <row r="1" spans="1:3">
      <c r="A1" s="4" t="s">
        <v>79</v>
      </c>
      <c r="C1" s="4" t="s">
        <v>8</v>
      </c>
    </row>
    <row r="4" spans="1:3">
      <c r="A4" s="4" t="s">
        <v>34</v>
      </c>
    </row>
    <row r="6" spans="1:3">
      <c r="A6" s="1" t="s">
        <v>123</v>
      </c>
      <c r="B6" s="1">
        <f>SUM(B8:B10)</f>
        <v>490</v>
      </c>
    </row>
    <row r="8" spans="1:3">
      <c r="A8" s="1" t="s">
        <v>124</v>
      </c>
      <c r="B8" s="1">
        <v>60</v>
      </c>
      <c r="C8" s="1" t="s">
        <v>124</v>
      </c>
    </row>
    <row r="9" spans="1:3">
      <c r="A9" s="1" t="s">
        <v>125</v>
      </c>
      <c r="B9" s="1">
        <v>155</v>
      </c>
      <c r="C9" s="1" t="s">
        <v>35</v>
      </c>
    </row>
    <row r="10" spans="1:3">
      <c r="A10" s="1" t="s">
        <v>51</v>
      </c>
      <c r="B10" s="1">
        <v>275</v>
      </c>
      <c r="C10" s="1" t="s">
        <v>166</v>
      </c>
    </row>
    <row r="11" spans="1:3">
      <c r="C11" s="1"/>
    </row>
    <row r="13" spans="1:3">
      <c r="A13" s="4" t="s">
        <v>62</v>
      </c>
    </row>
    <row r="15" spans="1:3">
      <c r="A15" s="1" t="s">
        <v>83</v>
      </c>
      <c r="C15" s="1" t="s">
        <v>152</v>
      </c>
    </row>
    <row r="18" spans="1:3">
      <c r="A18" s="4" t="s">
        <v>121</v>
      </c>
    </row>
    <row r="20" spans="1:3">
      <c r="A20" s="1" t="s">
        <v>118</v>
      </c>
      <c r="C20" s="1" t="s">
        <v>159</v>
      </c>
    </row>
    <row r="21" spans="1:3">
      <c r="A21" s="1" t="s">
        <v>119</v>
      </c>
      <c r="C21" s="1" t="s">
        <v>159</v>
      </c>
    </row>
    <row r="22" spans="1:3">
      <c r="A22" s="1" t="s">
        <v>180</v>
      </c>
      <c r="C22" s="1" t="s">
        <v>167</v>
      </c>
    </row>
    <row r="23" spans="1:3">
      <c r="A23" s="1" t="s">
        <v>175</v>
      </c>
      <c r="C23" s="14" t="s">
        <v>174</v>
      </c>
    </row>
    <row r="24" spans="1:3">
      <c r="A24" s="1"/>
      <c r="C24" s="1"/>
    </row>
    <row r="27" spans="1:3">
      <c r="A27" s="4" t="s">
        <v>160</v>
      </c>
    </row>
    <row r="29" spans="1:3">
      <c r="A29" s="1" t="s">
        <v>168</v>
      </c>
      <c r="B29" s="1"/>
      <c r="C29" s="1" t="s">
        <v>169</v>
      </c>
    </row>
    <row r="32" spans="1:3">
      <c r="A32" s="4" t="s">
        <v>113</v>
      </c>
    </row>
    <row r="34" spans="1:3">
      <c r="A34" s="1" t="s">
        <v>170</v>
      </c>
      <c r="B34" s="2">
        <v>265000</v>
      </c>
      <c r="C34" s="1" t="s">
        <v>167</v>
      </c>
    </row>
    <row r="37" spans="1:3">
      <c r="A37" s="4" t="s">
        <v>171</v>
      </c>
    </row>
    <row r="39" spans="1:3">
      <c r="A39" s="1" t="s">
        <v>172</v>
      </c>
      <c r="B39" s="1"/>
      <c r="C39" s="1" t="s">
        <v>173</v>
      </c>
    </row>
    <row r="42" spans="1:3">
      <c r="A42" s="4" t="s">
        <v>75</v>
      </c>
    </row>
    <row r="44" spans="1:3">
      <c r="A44" s="1" t="s">
        <v>176</v>
      </c>
      <c r="C44" s="1" t="s">
        <v>177</v>
      </c>
    </row>
    <row r="45" spans="1:3">
      <c r="A45" s="1" t="s">
        <v>117</v>
      </c>
      <c r="C45" s="1" t="s">
        <v>116</v>
      </c>
    </row>
    <row r="48" spans="1:3">
      <c r="A48" s="4" t="s">
        <v>84</v>
      </c>
    </row>
    <row r="50" spans="1:2">
      <c r="A50" s="1" t="s">
        <v>80</v>
      </c>
      <c r="B50" s="1" t="s">
        <v>82</v>
      </c>
    </row>
    <row r="51" spans="1:2">
      <c r="A51" s="1" t="s">
        <v>81</v>
      </c>
      <c r="B51" s="1" t="s">
        <v>82</v>
      </c>
    </row>
    <row r="52" spans="1:2">
      <c r="A52" s="1" t="s">
        <v>120</v>
      </c>
      <c r="B52" s="1" t="s">
        <v>122</v>
      </c>
    </row>
    <row r="55" spans="1:2">
      <c r="A55" s="4" t="s">
        <v>178</v>
      </c>
    </row>
    <row r="57" spans="1:2" s="1" customFormat="1">
      <c r="A57" s="19" t="s">
        <v>126</v>
      </c>
    </row>
    <row r="58" spans="1:2" s="1" customFormat="1">
      <c r="A58" s="19" t="s">
        <v>127</v>
      </c>
    </row>
    <row r="59" spans="1:2" s="1" customFormat="1">
      <c r="A59" s="19" t="s">
        <v>129</v>
      </c>
    </row>
    <row r="60" spans="1:2" s="1" customFormat="1">
      <c r="A60" s="19" t="s">
        <v>128</v>
      </c>
    </row>
    <row r="61" spans="1:2" s="1" customFormat="1">
      <c r="A61" s="19" t="s">
        <v>179</v>
      </c>
    </row>
    <row r="62" spans="1:2" s="1" customFormat="1">
      <c r="A62"/>
    </row>
  </sheetData>
  <hyperlinks>
    <hyperlink ref="C23" r:id="rId1"/>
  </hyperlink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F29"/>
  <sheetViews>
    <sheetView workbookViewId="0"/>
  </sheetViews>
  <sheetFormatPr defaultRowHeight="12.75"/>
  <cols>
    <col min="1" max="1" width="30.42578125" customWidth="1"/>
    <col min="2" max="2" width="16.28515625" customWidth="1"/>
    <col min="3" max="3" width="15.5703125" customWidth="1"/>
    <col min="4" max="4" width="7.85546875" customWidth="1"/>
  </cols>
  <sheetData>
    <row r="1" spans="1:5">
      <c r="A1" t="s">
        <v>141</v>
      </c>
    </row>
    <row r="5" spans="1:5">
      <c r="A5" s="4" t="s">
        <v>140</v>
      </c>
      <c r="B5" s="4" t="s">
        <v>142</v>
      </c>
      <c r="C5" s="4" t="s">
        <v>9</v>
      </c>
      <c r="D5" s="4" t="s">
        <v>181</v>
      </c>
      <c r="E5" t="s">
        <v>8</v>
      </c>
    </row>
    <row r="6" spans="1:5">
      <c r="A6" s="4"/>
      <c r="B6" s="4"/>
      <c r="C6" s="4"/>
      <c r="D6" s="4"/>
    </row>
    <row r="7" spans="1:5">
      <c r="A7" s="1" t="s">
        <v>1</v>
      </c>
      <c r="B7" s="1" t="s">
        <v>143</v>
      </c>
      <c r="C7" s="1">
        <v>951</v>
      </c>
      <c r="D7" s="3">
        <f>C7/C$16</f>
        <v>0.19020000000000001</v>
      </c>
      <c r="E7" s="1" t="s">
        <v>145</v>
      </c>
    </row>
    <row r="8" spans="1:5">
      <c r="A8" s="1" t="s">
        <v>2</v>
      </c>
      <c r="B8" s="1" t="s">
        <v>143</v>
      </c>
      <c r="C8" s="1">
        <v>261</v>
      </c>
      <c r="D8" s="3">
        <f t="shared" ref="D8:D14" si="0">C8/C$16</f>
        <v>5.2200000000000003E-2</v>
      </c>
      <c r="E8" s="1" t="s">
        <v>7</v>
      </c>
    </row>
    <row r="9" spans="1:5">
      <c r="A9" s="1" t="s">
        <v>3</v>
      </c>
      <c r="B9" s="1" t="s">
        <v>143</v>
      </c>
      <c r="C9" s="2">
        <v>1894</v>
      </c>
      <c r="D9" s="3">
        <f t="shared" si="0"/>
        <v>0.37880000000000003</v>
      </c>
      <c r="E9" s="1" t="s">
        <v>7</v>
      </c>
    </row>
    <row r="10" spans="1:5">
      <c r="A10" s="1" t="s">
        <v>146</v>
      </c>
      <c r="B10" s="1" t="s">
        <v>143</v>
      </c>
      <c r="C10" s="1">
        <v>75</v>
      </c>
      <c r="D10" s="3">
        <f t="shared" si="0"/>
        <v>1.4999999999999999E-2</v>
      </c>
      <c r="E10" s="1" t="s">
        <v>7</v>
      </c>
    </row>
    <row r="11" spans="1:5">
      <c r="A11" s="1"/>
      <c r="B11" s="1"/>
      <c r="C11" s="1"/>
      <c r="D11" s="3"/>
      <c r="E11" s="1"/>
    </row>
    <row r="12" spans="1:5">
      <c r="A12" s="1" t="s">
        <v>4</v>
      </c>
      <c r="B12" s="1" t="s">
        <v>144</v>
      </c>
      <c r="C12" s="1">
        <v>880</v>
      </c>
      <c r="D12" s="3">
        <f t="shared" si="0"/>
        <v>0.17599999999999999</v>
      </c>
      <c r="E12" s="1" t="s">
        <v>147</v>
      </c>
    </row>
    <row r="13" spans="1:5">
      <c r="A13" s="1" t="s">
        <v>5</v>
      </c>
      <c r="B13" s="1" t="s">
        <v>144</v>
      </c>
      <c r="C13" s="1">
        <v>587</v>
      </c>
      <c r="D13" s="3">
        <f t="shared" si="0"/>
        <v>0.1174</v>
      </c>
      <c r="E13" s="1" t="s">
        <v>147</v>
      </c>
    </row>
    <row r="14" spans="1:5">
      <c r="A14" s="1" t="s">
        <v>6</v>
      </c>
      <c r="B14" s="1" t="s">
        <v>144</v>
      </c>
      <c r="C14" s="1">
        <v>352</v>
      </c>
      <c r="D14" s="3">
        <f t="shared" si="0"/>
        <v>7.0400000000000004E-2</v>
      </c>
      <c r="E14" s="1" t="s">
        <v>148</v>
      </c>
    </row>
    <row r="15" spans="1:5">
      <c r="B15" s="1"/>
      <c r="C15" s="1"/>
      <c r="D15" s="1"/>
    </row>
    <row r="16" spans="1:5">
      <c r="B16" s="4" t="s">
        <v>0</v>
      </c>
      <c r="C16" s="17">
        <f>SUM(C7:C15)</f>
        <v>5000</v>
      </c>
      <c r="D16" s="17"/>
    </row>
    <row r="18" spans="1:6">
      <c r="B18" s="1"/>
      <c r="C18" s="16"/>
      <c r="D18" s="16"/>
    </row>
    <row r="19" spans="1:6">
      <c r="B19" s="1"/>
      <c r="C19" s="16"/>
      <c r="D19" s="16"/>
    </row>
    <row r="21" spans="1:6">
      <c r="A21" t="s">
        <v>231</v>
      </c>
    </row>
    <row r="24" spans="1:6">
      <c r="A24" s="26" t="s">
        <v>232</v>
      </c>
      <c r="B24" s="26" t="s">
        <v>233</v>
      </c>
      <c r="C24" s="26" t="s">
        <v>234</v>
      </c>
      <c r="D24" s="4" t="s">
        <v>181</v>
      </c>
      <c r="F24" t="s">
        <v>239</v>
      </c>
    </row>
    <row r="25" spans="1:6">
      <c r="A25" s="4"/>
      <c r="B25" s="26" t="s">
        <v>9</v>
      </c>
      <c r="C25" s="26" t="s">
        <v>9</v>
      </c>
      <c r="D25" s="4"/>
    </row>
    <row r="26" spans="1:6">
      <c r="A26" s="1" t="s">
        <v>1</v>
      </c>
      <c r="B26" s="2">
        <v>231000</v>
      </c>
      <c r="C26" s="1">
        <v>951</v>
      </c>
      <c r="D26" s="29">
        <f>C26/B26</f>
        <v>4.1168831168831169E-3</v>
      </c>
      <c r="F26" t="s">
        <v>238</v>
      </c>
    </row>
    <row r="27" spans="1:6">
      <c r="A27" s="1" t="s">
        <v>2</v>
      </c>
      <c r="B27" s="2">
        <v>5839</v>
      </c>
      <c r="C27" s="1">
        <v>261</v>
      </c>
      <c r="D27" s="29">
        <f>C27/B27</f>
        <v>4.4699434834731974E-2</v>
      </c>
      <c r="F27" t="s">
        <v>236</v>
      </c>
    </row>
    <row r="28" spans="1:6">
      <c r="A28" s="1" t="s">
        <v>3</v>
      </c>
      <c r="B28" s="2">
        <v>50041</v>
      </c>
      <c r="C28" s="2">
        <v>1894</v>
      </c>
      <c r="D28" s="29">
        <f>C28/B28</f>
        <v>3.7848963849643293E-2</v>
      </c>
      <c r="F28" t="s">
        <v>235</v>
      </c>
    </row>
    <row r="29" spans="1:6">
      <c r="A29" s="1" t="s">
        <v>146</v>
      </c>
      <c r="B29" s="2">
        <v>7600</v>
      </c>
      <c r="C29" s="1">
        <v>75</v>
      </c>
      <c r="D29" s="29">
        <f>C29/B29</f>
        <v>9.8684210526315784E-3</v>
      </c>
      <c r="F29" t="s">
        <v>237</v>
      </c>
    </row>
  </sheetData>
  <pageMargins left="0.75" right="0.75" top="1" bottom="1" header="0.5" footer="0.5"/>
  <pageSetup paperSize="9" orientation="portrait" r:id="rId1"/>
</worksheet>
</file>

<file path=xl/worksheets/sheet7.xml><?xml version="1.0" encoding="utf-8"?>
<worksheet xmlns="http://schemas.openxmlformats.org/spreadsheetml/2006/main" xmlns:r="http://schemas.openxmlformats.org/officeDocument/2006/relationships">
  <dimension ref="A1:G33"/>
  <sheetViews>
    <sheetView workbookViewId="0"/>
  </sheetViews>
  <sheetFormatPr defaultRowHeight="12.75"/>
  <cols>
    <col min="1" max="1" width="12.5703125" style="4" customWidth="1"/>
    <col min="2" max="2" width="9.140625" style="4"/>
    <col min="3" max="3" width="10.140625" style="4" bestFit="1" customWidth="1"/>
    <col min="4" max="6" width="9.140625" style="4"/>
    <col min="7" max="7" width="11.140625" style="4" customWidth="1"/>
    <col min="8" max="16384" width="9.140625" style="4"/>
  </cols>
  <sheetData>
    <row r="1" spans="1:7">
      <c r="A1" s="4" t="s">
        <v>186</v>
      </c>
    </row>
    <row r="5" spans="1:7">
      <c r="A5" s="4" t="s">
        <v>13</v>
      </c>
      <c r="B5" s="9" t="s">
        <v>15</v>
      </c>
      <c r="C5" s="8" t="s">
        <v>16</v>
      </c>
      <c r="D5" s="8" t="s">
        <v>11</v>
      </c>
      <c r="E5" s="8" t="s">
        <v>14</v>
      </c>
      <c r="F5" s="8" t="s">
        <v>23</v>
      </c>
      <c r="G5" s="10" t="s">
        <v>182</v>
      </c>
    </row>
    <row r="6" spans="1:7">
      <c r="B6" s="9"/>
      <c r="C6" s="8"/>
      <c r="D6" s="8"/>
      <c r="E6" s="8"/>
      <c r="F6" s="8"/>
      <c r="G6" s="10"/>
    </row>
    <row r="7" spans="1:7">
      <c r="A7" s="4" t="s">
        <v>195</v>
      </c>
      <c r="B7" s="9" t="s">
        <v>12</v>
      </c>
      <c r="C7" s="8" t="s">
        <v>29</v>
      </c>
      <c r="D7" s="8" t="s">
        <v>11</v>
      </c>
      <c r="E7" s="8" t="s">
        <v>28</v>
      </c>
      <c r="F7" s="8" t="s">
        <v>27</v>
      </c>
      <c r="G7" s="10" t="s">
        <v>17</v>
      </c>
    </row>
    <row r="8" spans="1:7">
      <c r="A8" s="1" t="s">
        <v>18</v>
      </c>
      <c r="B8" s="6">
        <v>82</v>
      </c>
      <c r="C8" s="7">
        <v>76</v>
      </c>
      <c r="D8" s="7">
        <v>66.400000000000006</v>
      </c>
      <c r="E8" s="5">
        <v>64</v>
      </c>
      <c r="F8" s="7">
        <f>37+7</f>
        <v>44</v>
      </c>
      <c r="G8" s="11">
        <f>AVERAGE(B8:F8)</f>
        <v>66.47999999999999</v>
      </c>
    </row>
    <row r="9" spans="1:7">
      <c r="A9" s="1" t="s">
        <v>19</v>
      </c>
      <c r="B9" s="6">
        <v>13</v>
      </c>
      <c r="C9" s="5">
        <v>19</v>
      </c>
      <c r="D9" s="7">
        <v>13.4</v>
      </c>
      <c r="E9" s="5">
        <v>27</v>
      </c>
      <c r="F9" s="5">
        <v>30</v>
      </c>
      <c r="G9" s="11">
        <f>AVERAGE(B9:F9)</f>
        <v>20.48</v>
      </c>
    </row>
    <row r="10" spans="1:7">
      <c r="A10" s="1" t="s">
        <v>5</v>
      </c>
      <c r="B10" s="6">
        <f>100-B9-B8</f>
        <v>5</v>
      </c>
      <c r="C10" s="5">
        <v>5</v>
      </c>
      <c r="D10" s="7">
        <v>20.2</v>
      </c>
      <c r="E10" s="5">
        <v>9</v>
      </c>
      <c r="F10" s="7">
        <f>100-F9-F8</f>
        <v>26</v>
      </c>
      <c r="G10" s="11">
        <f>AVERAGE(B10:F10)</f>
        <v>13.040000000000001</v>
      </c>
    </row>
    <row r="11" spans="1:7">
      <c r="A11" s="1"/>
      <c r="B11" s="6"/>
      <c r="C11" s="5"/>
      <c r="D11" s="7"/>
      <c r="E11" s="5"/>
      <c r="F11" s="7"/>
      <c r="G11" s="11"/>
    </row>
    <row r="12" spans="1:7">
      <c r="A12" s="4" t="s">
        <v>196</v>
      </c>
      <c r="B12" s="9" t="s">
        <v>12</v>
      </c>
      <c r="C12" s="8" t="s">
        <v>29</v>
      </c>
      <c r="D12" s="8" t="s">
        <v>11</v>
      </c>
      <c r="E12" s="8" t="s">
        <v>28</v>
      </c>
      <c r="F12" s="8" t="s">
        <v>27</v>
      </c>
      <c r="G12" s="10" t="s">
        <v>17</v>
      </c>
    </row>
    <row r="13" spans="1:7">
      <c r="A13" s="1" t="s">
        <v>21</v>
      </c>
      <c r="B13" s="6">
        <f>(243.6+13.4)/541.7*100</f>
        <v>47.44323426250692</v>
      </c>
      <c r="C13" s="5">
        <v>73</v>
      </c>
      <c r="D13" s="5">
        <v>44</v>
      </c>
      <c r="E13" s="5">
        <v>72</v>
      </c>
      <c r="F13" s="5">
        <v>34</v>
      </c>
      <c r="G13" s="11">
        <f>AVERAGE(B13:F13)</f>
        <v>54.088646852501384</v>
      </c>
    </row>
    <row r="14" spans="1:7">
      <c r="A14" s="1" t="s">
        <v>22</v>
      </c>
      <c r="B14" s="6">
        <f>113.5/541.7*100</f>
        <v>20.952556765737491</v>
      </c>
      <c r="C14" s="5">
        <v>8</v>
      </c>
      <c r="D14" s="5">
        <v>20</v>
      </c>
      <c r="E14" s="5">
        <v>12</v>
      </c>
      <c r="F14" s="5">
        <v>20</v>
      </c>
      <c r="G14" s="11">
        <f>AVERAGE(B14:F14)</f>
        <v>16.190511353147496</v>
      </c>
    </row>
    <row r="15" spans="1:7">
      <c r="A15" s="1" t="s">
        <v>184</v>
      </c>
      <c r="B15" s="6">
        <f>100-B14-B13</f>
        <v>31.604208971755597</v>
      </c>
      <c r="C15" s="5">
        <v>19</v>
      </c>
      <c r="D15" s="5">
        <v>36</v>
      </c>
      <c r="E15" s="5">
        <v>16</v>
      </c>
      <c r="F15" s="5">
        <f>100-F14-F13</f>
        <v>46</v>
      </c>
      <c r="G15" s="11">
        <f>AVERAGE(B15:F15)</f>
        <v>29.720841794351124</v>
      </c>
    </row>
    <row r="17" spans="1:7">
      <c r="A17" s="4" t="s">
        <v>8</v>
      </c>
      <c r="B17" s="1" t="s">
        <v>24</v>
      </c>
      <c r="C17" s="1" t="s">
        <v>26</v>
      </c>
      <c r="D17" s="1" t="s">
        <v>24</v>
      </c>
      <c r="E17" s="1" t="s">
        <v>24</v>
      </c>
      <c r="F17" s="1" t="s">
        <v>25</v>
      </c>
    </row>
    <row r="19" spans="1:7">
      <c r="C19" s="4" t="s">
        <v>31</v>
      </c>
      <c r="F19" s="4" t="s">
        <v>30</v>
      </c>
    </row>
    <row r="20" spans="1:7">
      <c r="C20" s="12" t="s">
        <v>32</v>
      </c>
    </row>
    <row r="21" spans="1:7">
      <c r="C21" s="12" t="s">
        <v>187</v>
      </c>
    </row>
    <row r="22" spans="1:7">
      <c r="C22" s="12" t="s">
        <v>188</v>
      </c>
    </row>
    <row r="23" spans="1:7">
      <c r="C23" s="12" t="s">
        <v>189</v>
      </c>
    </row>
    <row r="25" spans="1:7">
      <c r="B25" s="9"/>
      <c r="C25" s="8"/>
      <c r="D25" s="8"/>
      <c r="E25" s="8"/>
      <c r="F25" s="8"/>
      <c r="G25" s="10"/>
    </row>
    <row r="26" spans="1:7">
      <c r="A26" s="20" t="s">
        <v>183</v>
      </c>
      <c r="B26" s="6"/>
      <c r="C26" s="7"/>
      <c r="D26" s="7"/>
      <c r="E26" s="5"/>
      <c r="F26" s="7"/>
      <c r="G26" s="11"/>
    </row>
    <row r="27" spans="1:7">
      <c r="A27" s="20" t="s">
        <v>185</v>
      </c>
      <c r="B27" s="6"/>
      <c r="C27" s="5"/>
      <c r="D27" s="7"/>
      <c r="E27" s="5"/>
      <c r="F27" s="5"/>
      <c r="G27" s="11"/>
    </row>
    <row r="28" spans="1:7">
      <c r="A28" s="1"/>
      <c r="B28" s="6"/>
      <c r="C28" s="5"/>
      <c r="D28" s="7"/>
      <c r="E28" s="5"/>
      <c r="F28" s="7"/>
      <c r="G28" s="11"/>
    </row>
    <row r="29" spans="1:7">
      <c r="A29" s="1"/>
      <c r="B29" s="7"/>
      <c r="C29" s="7"/>
      <c r="D29" s="7"/>
      <c r="E29" s="7"/>
      <c r="F29" s="7"/>
      <c r="G29" s="7"/>
    </row>
    <row r="30" spans="1:7">
      <c r="A30" s="1"/>
      <c r="B30" s="7"/>
      <c r="C30" s="7"/>
      <c r="D30" s="7"/>
      <c r="E30" s="7"/>
      <c r="F30" s="7"/>
      <c r="G30" s="7"/>
    </row>
    <row r="31" spans="1:7">
      <c r="A31" s="1"/>
      <c r="B31" s="7"/>
      <c r="C31" s="7"/>
      <c r="D31" s="7"/>
      <c r="E31" s="7"/>
      <c r="F31" s="7"/>
      <c r="G31" s="7"/>
    </row>
    <row r="33" spans="2:6">
      <c r="B33" s="1"/>
      <c r="C33" s="1"/>
      <c r="D33" s="1"/>
      <c r="E33" s="1"/>
      <c r="F33" s="1"/>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F21"/>
  <sheetViews>
    <sheetView workbookViewId="0"/>
  </sheetViews>
  <sheetFormatPr defaultRowHeight="12.75"/>
  <cols>
    <col min="1" max="1" width="18.5703125" customWidth="1"/>
    <col min="2" max="2" width="11.5703125" customWidth="1"/>
  </cols>
  <sheetData>
    <row r="1" spans="1:6">
      <c r="A1" s="4" t="s">
        <v>190</v>
      </c>
    </row>
    <row r="3" spans="1:6">
      <c r="A3" s="23" t="s">
        <v>206</v>
      </c>
    </row>
    <row r="4" spans="1:6">
      <c r="A4" s="4"/>
      <c r="B4" s="10"/>
    </row>
    <row r="5" spans="1:6">
      <c r="A5" s="4"/>
      <c r="B5" s="10"/>
    </row>
    <row r="6" spans="1:6">
      <c r="A6" s="4" t="s">
        <v>195</v>
      </c>
      <c r="B6" s="8" t="s">
        <v>192</v>
      </c>
      <c r="C6" s="4" t="s">
        <v>197</v>
      </c>
      <c r="D6" s="4" t="s">
        <v>194</v>
      </c>
      <c r="F6" s="4" t="s">
        <v>200</v>
      </c>
    </row>
    <row r="7" spans="1:6">
      <c r="A7" s="1" t="s">
        <v>18</v>
      </c>
      <c r="B7" s="7">
        <v>66.47999999999999</v>
      </c>
      <c r="C7" s="22">
        <v>-0.3</v>
      </c>
      <c r="D7" s="24">
        <f>B7*(1+C7)</f>
        <v>46.535999999999987</v>
      </c>
      <c r="F7" s="1" t="s">
        <v>199</v>
      </c>
    </row>
    <row r="8" spans="1:6">
      <c r="A8" s="1" t="s">
        <v>19</v>
      </c>
      <c r="B8" s="7">
        <v>20</v>
      </c>
      <c r="C8" s="22">
        <v>0.03</v>
      </c>
      <c r="D8" s="24">
        <f>B8*(1+C8)</f>
        <v>20.6</v>
      </c>
      <c r="E8" s="13"/>
      <c r="F8" s="1" t="s">
        <v>201</v>
      </c>
    </row>
    <row r="9" spans="1:6">
      <c r="A9" s="1" t="s">
        <v>5</v>
      </c>
      <c r="B9" s="7">
        <v>14</v>
      </c>
      <c r="C9" s="22">
        <v>0.1</v>
      </c>
      <c r="D9" s="24">
        <f>B9*(1+C9)</f>
        <v>15.400000000000002</v>
      </c>
      <c r="F9" s="1" t="s">
        <v>202</v>
      </c>
    </row>
    <row r="10" spans="1:6">
      <c r="A10" s="1"/>
      <c r="B10" s="7"/>
      <c r="C10" s="23"/>
    </row>
    <row r="11" spans="1:6">
      <c r="A11" s="4" t="s">
        <v>0</v>
      </c>
      <c r="B11" s="9">
        <f>SUM(B7:B9)</f>
        <v>100.47999999999999</v>
      </c>
      <c r="C11" s="21"/>
      <c r="D11" s="25">
        <f>SUM(D7:D9)</f>
        <v>82.536000000000001</v>
      </c>
    </row>
    <row r="12" spans="1:6">
      <c r="A12" s="1"/>
      <c r="B12" s="7"/>
      <c r="C12" s="23"/>
    </row>
    <row r="13" spans="1:6">
      <c r="A13" s="4" t="s">
        <v>196</v>
      </c>
      <c r="B13" s="8" t="s">
        <v>192</v>
      </c>
      <c r="C13" s="4" t="s">
        <v>193</v>
      </c>
      <c r="D13" s="4" t="s">
        <v>194</v>
      </c>
    </row>
    <row r="14" spans="1:6">
      <c r="A14" s="1" t="s">
        <v>21</v>
      </c>
      <c r="B14" s="7">
        <v>54.088646852501384</v>
      </c>
      <c r="C14" s="22">
        <v>-0.05</v>
      </c>
      <c r="D14" s="24">
        <f>B14*(1+C14)</f>
        <v>51.384214509876315</v>
      </c>
      <c r="F14" s="1" t="s">
        <v>203</v>
      </c>
    </row>
    <row r="15" spans="1:6">
      <c r="A15" s="1" t="s">
        <v>22</v>
      </c>
      <c r="B15" s="7">
        <v>16.190511353147496</v>
      </c>
      <c r="C15" s="22">
        <v>0</v>
      </c>
      <c r="D15" s="24">
        <f>B15*(1+C15)</f>
        <v>16.190511353147496</v>
      </c>
      <c r="F15" s="1" t="s">
        <v>204</v>
      </c>
    </row>
    <row r="16" spans="1:6">
      <c r="A16" s="1" t="s">
        <v>191</v>
      </c>
      <c r="B16" s="7">
        <v>29.720841794351124</v>
      </c>
      <c r="C16" s="22">
        <v>-0.2</v>
      </c>
      <c r="D16" s="24">
        <f>B16*(1+C16)</f>
        <v>23.776673435480902</v>
      </c>
      <c r="F16" s="1" t="s">
        <v>205</v>
      </c>
    </row>
    <row r="17" spans="1:4">
      <c r="B17" s="4"/>
    </row>
    <row r="18" spans="1:4">
      <c r="A18" s="4" t="s">
        <v>0</v>
      </c>
      <c r="B18" s="9">
        <f>SUM(B14:B16)</f>
        <v>100</v>
      </c>
      <c r="C18" s="21"/>
      <c r="D18" s="25">
        <f>SUM(D14:D16)</f>
        <v>91.351399298504717</v>
      </c>
    </row>
    <row r="21" spans="1:4">
      <c r="A21" s="20" t="s">
        <v>198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22"/>
  <sheetViews>
    <sheetView workbookViewId="0"/>
  </sheetViews>
  <sheetFormatPr defaultRowHeight="12.75"/>
  <sheetData>
    <row r="1" spans="1:1">
      <c r="A1" s="26" t="s">
        <v>207</v>
      </c>
    </row>
    <row r="3" spans="1:1">
      <c r="A3" s="23" t="s">
        <v>208</v>
      </c>
    </row>
    <row r="5" spans="1:1">
      <c r="A5" s="27" t="s">
        <v>209</v>
      </c>
    </row>
    <row r="6" spans="1:1">
      <c r="A6" s="27"/>
    </row>
    <row r="7" spans="1:1">
      <c r="A7" s="1" t="s">
        <v>210</v>
      </c>
    </row>
    <row r="8" spans="1:1">
      <c r="A8" s="1" t="s">
        <v>211</v>
      </c>
    </row>
    <row r="9" spans="1:1">
      <c r="A9" s="27"/>
    </row>
    <row r="10" spans="1:1">
      <c r="A10" s="1" t="s">
        <v>212</v>
      </c>
    </row>
    <row r="11" spans="1:1">
      <c r="A11" s="27"/>
    </row>
    <row r="12" spans="1:1">
      <c r="A12" s="27" t="s">
        <v>213</v>
      </c>
    </row>
    <row r="13" spans="1:1">
      <c r="A13" s="27" t="s">
        <v>218</v>
      </c>
    </row>
    <row r="14" spans="1:1">
      <c r="A14" s="27" t="s">
        <v>214</v>
      </c>
    </row>
    <row r="15" spans="1:1">
      <c r="A15" s="27"/>
    </row>
    <row r="16" spans="1:1">
      <c r="A16" s="27" t="s">
        <v>219</v>
      </c>
    </row>
    <row r="17" spans="1:1">
      <c r="A17" s="27"/>
    </row>
    <row r="18" spans="1:1">
      <c r="A18" s="27" t="s">
        <v>215</v>
      </c>
    </row>
    <row r="19" spans="1:1">
      <c r="A19" s="27" t="s">
        <v>216</v>
      </c>
    </row>
    <row r="20" spans="1:1">
      <c r="A20" s="27" t="s">
        <v>217</v>
      </c>
    </row>
    <row r="21" spans="1:1">
      <c r="A21" s="27"/>
    </row>
    <row r="22" spans="1:1">
      <c r="A22" s="27" t="s">
        <v>220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Werkbladen</vt:lpstr>
      </vt:variant>
      <vt:variant>
        <vt:i4>9</vt:i4>
      </vt:variant>
    </vt:vector>
  </HeadingPairs>
  <TitlesOfParts>
    <vt:vector size="9" baseType="lpstr">
      <vt:lpstr>Toelichting</vt:lpstr>
      <vt:lpstr>Bezoeken</vt:lpstr>
      <vt:lpstr>Economische betekenis</vt:lpstr>
      <vt:lpstr>Creatieve Industrie</vt:lpstr>
      <vt:lpstr>Verbanden</vt:lpstr>
      <vt:lpstr>Omvang cultuursector</vt:lpstr>
      <vt:lpstr>Baten en lasten</vt:lpstr>
      <vt:lpstr>Bezuinigingseffecten</vt:lpstr>
      <vt:lpstr>Aandeel rijksbegroting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Rike Weeda</cp:lastModifiedBy>
  <dcterms:created xsi:type="dcterms:W3CDTF">2010-08-17T11:11:17Z</dcterms:created>
  <dcterms:modified xsi:type="dcterms:W3CDTF">2010-08-30T06:42:48Z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-370611067</vt:i4>
  </property>
  <property fmtid="{D5CDD505-2E9C-101B-9397-08002B2CF9AE}" pid="3" name="_NewReviewCycle">
    <vt:lpwstr/>
  </property>
  <property fmtid="{D5CDD505-2E9C-101B-9397-08002B2CF9AE}" pid="4" name="_EmailSubject">
    <vt:lpwstr>Presentatie en cijfers Paradisodebat svp tonen op website</vt:lpwstr>
  </property>
  <property fmtid="{D5CDD505-2E9C-101B-9397-08002B2CF9AE}" pid="5" name="_AuthorEmail">
    <vt:lpwstr>b.vinkenburg@berenschot.nl</vt:lpwstr>
  </property>
  <property fmtid="{D5CDD505-2E9C-101B-9397-08002B2CF9AE}" pid="6" name="_AuthorEmailDisplayName">
    <vt:lpwstr>Bastiaan Vinkenburg</vt:lpwstr>
  </property>
  <property fmtid="{D5CDD505-2E9C-101B-9397-08002B2CF9AE}" pid="7" name="_ReviewingToolsShownOnce">
    <vt:lpwstr/>
  </property>
</Properties>
</file>